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Grants\Project CLEAN\Theraputic Tapering\"/>
    </mc:Choice>
  </mc:AlternateContent>
  <workbookProtection workbookAlgorithmName="SHA-512" workbookHashValue="Ji9vMGwkpyRyi08R+09va7BxM7dEYSDqR/C6YVIeClQEQIzdOh8s4JHXWjS69a1F2d5Y/sJrLOPgsUWPYpCy7g==" workbookSaltValue="RgCiCwjah/6R9KTssKaqbA==" workbookSpinCount="100000" lockStructure="1"/>
  <bookViews>
    <workbookView xWindow="480" yWindow="75" windowWidth="14355" windowHeight="7995"/>
  </bookViews>
  <sheets>
    <sheet name="14 Day_Taper" sheetId="1" r:id="rId1"/>
    <sheet name="30 Day_Taper" sheetId="5" r:id="rId2"/>
    <sheet name="Delayed Taper" sheetId="6" r:id="rId3"/>
    <sheet name="Notes" sheetId="2" state="hidden" r:id="rId4"/>
    <sheet name="Typical DrugDosage" sheetId="3" state="hidden" r:id="rId5"/>
    <sheet name="Drop Down Menus" sheetId="4" state="hidden" r:id="rId6"/>
  </sheets>
  <definedNames>
    <definedName name="_xlnm._FilterDatabase" localSheetId="0" hidden="1">'14 Day_Taper'!$W$58:$W$103</definedName>
    <definedName name="_xlnm._FilterDatabase" localSheetId="1" hidden="1">'30 Day_Taper'!$W$76:$W$121</definedName>
    <definedName name="_xlnm._FilterDatabase" localSheetId="2" hidden="1">'Delayed Taper'!$Z$59:$Z$104</definedName>
    <definedName name="_Non_Opioid">'Drop Down Menus'!$H$3:$H$14</definedName>
    <definedName name="AnalgesicOpioid">'Drop Down Menus'!$A$2:$A$25</definedName>
    <definedName name="Codeine_15mg">'Drop Down Menus'!$C$3</definedName>
    <definedName name="Codeine_30mg">'Drop Down Menus'!$C$3</definedName>
    <definedName name="Codeine_60mg">'Drop Down Menus'!$C$3</definedName>
    <definedName name="Hydrocodone_10mg">'Drop Down Menus'!$D$3:$D$5</definedName>
    <definedName name="Hydrocodone_2.5mg">'Drop Down Menus'!$D$3:$D$5</definedName>
    <definedName name="Hydrocodone_5mg">'Drop Down Menus'!$D$3:$D$5</definedName>
    <definedName name="Hydrocodone_7.5mg">'Drop Down Menus'!$D$3:$D$5</definedName>
    <definedName name="Non_Opioid">'Drop Down Menus'!$H$2:$H$16</definedName>
    <definedName name="NonOpioidAntiInflamatory_Pills_Per_Day">'Drop Down Menus'!$H$19:$H$24</definedName>
    <definedName name="Opioid_Pills_Per_Day">'Drop Down Menus'!$C$12:$C$14</definedName>
    <definedName name="Oxycodene_10mg">'Drop Down Menus'!$F$3:$F$5</definedName>
    <definedName name="Oxycodene_15mg">'Drop Down Menus'!$F$3:$F$5</definedName>
    <definedName name="Oxycodene_2.5mg">'Drop Down Menus'!$F$3:$F$5</definedName>
    <definedName name="Oxycodene_20mg">'Drop Down Menus'!$F$3:$F$5</definedName>
    <definedName name="Oxycodene_30mg">'Drop Down Menus'!$F$3:$F$5</definedName>
    <definedName name="Oxycodene_5mg">'Drop Down Menus'!$F$3:$F$5</definedName>
    <definedName name="Oxycodene_7.5mg">'Drop Down Menus'!$F$3:$F$5</definedName>
  </definedNames>
  <calcPr calcId="152511"/>
</workbook>
</file>

<file path=xl/calcChain.xml><?xml version="1.0" encoding="utf-8"?>
<calcChain xmlns="http://schemas.openxmlformats.org/spreadsheetml/2006/main">
  <c r="F14" i="6" l="1"/>
  <c r="T60" i="6" l="1"/>
  <c r="T61" i="6" s="1"/>
  <c r="C60" i="6"/>
  <c r="C61" i="6" s="1"/>
  <c r="F60" i="6"/>
  <c r="Z107" i="6"/>
  <c r="Z106" i="6"/>
  <c r="V105" i="6"/>
  <c r="N104" i="6"/>
  <c r="H104" i="6"/>
  <c r="F104" i="6"/>
  <c r="N103" i="6"/>
  <c r="H103" i="6"/>
  <c r="F103" i="6"/>
  <c r="N102" i="6"/>
  <c r="H102" i="6"/>
  <c r="F102" i="6"/>
  <c r="N101" i="6"/>
  <c r="H101" i="6"/>
  <c r="F101" i="6"/>
  <c r="N100" i="6"/>
  <c r="H100" i="6"/>
  <c r="F100" i="6"/>
  <c r="N99" i="6"/>
  <c r="H99" i="6"/>
  <c r="F99" i="6"/>
  <c r="N98" i="6"/>
  <c r="H98" i="6"/>
  <c r="F98" i="6"/>
  <c r="N97" i="6"/>
  <c r="H97" i="6"/>
  <c r="F97" i="6"/>
  <c r="N96" i="6"/>
  <c r="H96" i="6"/>
  <c r="F96" i="6"/>
  <c r="N95" i="6"/>
  <c r="H95" i="6"/>
  <c r="F95" i="6"/>
  <c r="N94" i="6"/>
  <c r="H94" i="6"/>
  <c r="F94" i="6"/>
  <c r="N93" i="6"/>
  <c r="H93" i="6"/>
  <c r="F93" i="6"/>
  <c r="N92" i="6"/>
  <c r="H92" i="6"/>
  <c r="F92" i="6"/>
  <c r="N91" i="6"/>
  <c r="H91" i="6"/>
  <c r="F91" i="6"/>
  <c r="N90" i="6"/>
  <c r="H90" i="6"/>
  <c r="F90" i="6"/>
  <c r="N89" i="6"/>
  <c r="H89" i="6"/>
  <c r="F89" i="6"/>
  <c r="N88" i="6"/>
  <c r="H88" i="6"/>
  <c r="F88" i="6"/>
  <c r="N87" i="6"/>
  <c r="H87" i="6"/>
  <c r="F87" i="6"/>
  <c r="N86" i="6"/>
  <c r="H86" i="6"/>
  <c r="F86" i="6"/>
  <c r="N85" i="6"/>
  <c r="H85" i="6"/>
  <c r="F85" i="6"/>
  <c r="N84" i="6"/>
  <c r="H84" i="6"/>
  <c r="F84" i="6"/>
  <c r="N83" i="6"/>
  <c r="H83" i="6"/>
  <c r="F83" i="6"/>
  <c r="N82" i="6"/>
  <c r="H82" i="6"/>
  <c r="F82" i="6"/>
  <c r="N81" i="6"/>
  <c r="H81" i="6"/>
  <c r="F81" i="6"/>
  <c r="N80" i="6"/>
  <c r="H80" i="6"/>
  <c r="F80" i="6"/>
  <c r="N79" i="6"/>
  <c r="H79" i="6"/>
  <c r="F79" i="6"/>
  <c r="N78" i="6"/>
  <c r="H78" i="6"/>
  <c r="F78" i="6"/>
  <c r="N77" i="6"/>
  <c r="H77" i="6"/>
  <c r="F77" i="6"/>
  <c r="N76" i="6"/>
  <c r="H76" i="6"/>
  <c r="F76" i="6"/>
  <c r="N75" i="6"/>
  <c r="H75" i="6"/>
  <c r="F75" i="6"/>
  <c r="N74" i="6"/>
  <c r="H74" i="6"/>
  <c r="F74" i="6"/>
  <c r="N73" i="6"/>
  <c r="H73" i="6"/>
  <c r="F73" i="6"/>
  <c r="N72" i="6"/>
  <c r="H72" i="6"/>
  <c r="F72" i="6"/>
  <c r="N71" i="6"/>
  <c r="H71" i="6"/>
  <c r="F71" i="6"/>
  <c r="N70" i="6"/>
  <c r="H70" i="6"/>
  <c r="F70" i="6"/>
  <c r="N69" i="6"/>
  <c r="H69" i="6"/>
  <c r="F69" i="6"/>
  <c r="N68" i="6"/>
  <c r="H68" i="6"/>
  <c r="F68" i="6"/>
  <c r="N67" i="6"/>
  <c r="H67" i="6"/>
  <c r="F67" i="6"/>
  <c r="N66" i="6"/>
  <c r="H66" i="6"/>
  <c r="F66" i="6"/>
  <c r="N65" i="6"/>
  <c r="H65" i="6"/>
  <c r="F65" i="6"/>
  <c r="N64" i="6"/>
  <c r="H64" i="6"/>
  <c r="F64" i="6"/>
  <c r="N63" i="6"/>
  <c r="H63" i="6"/>
  <c r="F63" i="6"/>
  <c r="N62" i="6"/>
  <c r="H62" i="6"/>
  <c r="F62" i="6"/>
  <c r="N61" i="6"/>
  <c r="H61" i="6"/>
  <c r="F61" i="6"/>
  <c r="N60" i="6"/>
  <c r="H60" i="6"/>
  <c r="Z59" i="6"/>
  <c r="X59" i="6"/>
  <c r="D59" i="6"/>
  <c r="N18" i="6"/>
  <c r="W14" i="6"/>
  <c r="V14" i="6"/>
  <c r="U14" i="6"/>
  <c r="S14" i="6"/>
  <c r="L14" i="6"/>
  <c r="D60" i="6"/>
  <c r="N14" i="6"/>
  <c r="N10" i="6"/>
  <c r="U60" i="6" l="1"/>
  <c r="L60" i="6"/>
  <c r="M60" i="6" s="1"/>
  <c r="T62" i="6"/>
  <c r="T63" i="6" s="1"/>
  <c r="L61" i="6"/>
  <c r="M61" i="6" s="1"/>
  <c r="X60" i="6"/>
  <c r="E60" i="6"/>
  <c r="R72" i="6"/>
  <c r="R90" i="6"/>
  <c r="J60" i="6"/>
  <c r="U61" i="6"/>
  <c r="D61" i="6"/>
  <c r="E61" i="6" s="1"/>
  <c r="C62" i="6"/>
  <c r="W61" i="6"/>
  <c r="O84" i="6"/>
  <c r="O66" i="6"/>
  <c r="O100" i="6"/>
  <c r="S94" i="6"/>
  <c r="R94" i="6" s="1"/>
  <c r="O93" i="6"/>
  <c r="O92" i="6"/>
  <c r="S77" i="6"/>
  <c r="R77" i="6" s="1"/>
  <c r="G76" i="6"/>
  <c r="I75" i="6"/>
  <c r="O74" i="6"/>
  <c r="G68" i="6"/>
  <c r="S102" i="6"/>
  <c r="R102" i="6" s="1"/>
  <c r="O101" i="6"/>
  <c r="I83" i="6"/>
  <c r="O82" i="6"/>
  <c r="S69" i="6"/>
  <c r="R69" i="6" s="1"/>
  <c r="O60" i="6"/>
  <c r="O80" i="6"/>
  <c r="S91" i="6"/>
  <c r="R91" i="6" s="1"/>
  <c r="O62" i="6"/>
  <c r="I73" i="6"/>
  <c r="G74" i="6"/>
  <c r="I81" i="6"/>
  <c r="G82" i="6"/>
  <c r="S87" i="6"/>
  <c r="R87" i="6" s="1"/>
  <c r="S99" i="6"/>
  <c r="R99" i="6" s="1"/>
  <c r="W60" i="6"/>
  <c r="O64" i="6"/>
  <c r="S75" i="6"/>
  <c r="R75" i="6" s="1"/>
  <c r="S83" i="6"/>
  <c r="R83" i="6" s="1"/>
  <c r="O88" i="6"/>
  <c r="O72" i="6"/>
  <c r="G104" i="6"/>
  <c r="I103" i="6"/>
  <c r="G102" i="6"/>
  <c r="I101" i="6"/>
  <c r="G100" i="6"/>
  <c r="I99" i="6"/>
  <c r="G98" i="6"/>
  <c r="I97" i="6"/>
  <c r="G96" i="6"/>
  <c r="I95" i="6"/>
  <c r="G94" i="6"/>
  <c r="I93" i="6"/>
  <c r="G92" i="6"/>
  <c r="I104" i="6"/>
  <c r="G103" i="6"/>
  <c r="I102" i="6"/>
  <c r="G101" i="6"/>
  <c r="I100" i="6"/>
  <c r="G99" i="6"/>
  <c r="I98" i="6"/>
  <c r="G97" i="6"/>
  <c r="I96" i="6"/>
  <c r="G95" i="6"/>
  <c r="I94" i="6"/>
  <c r="G93" i="6"/>
  <c r="I92" i="6"/>
  <c r="G91" i="6"/>
  <c r="I90" i="6"/>
  <c r="G89" i="6"/>
  <c r="I88" i="6"/>
  <c r="G87" i="6"/>
  <c r="I86" i="6"/>
  <c r="G85" i="6"/>
  <c r="I84" i="6"/>
  <c r="S103" i="6"/>
  <c r="R103" i="6" s="1"/>
  <c r="O102" i="6"/>
  <c r="S98" i="6"/>
  <c r="R98" i="6" s="1"/>
  <c r="O97" i="6"/>
  <c r="S95" i="6"/>
  <c r="R95" i="6" s="1"/>
  <c r="O94" i="6"/>
  <c r="O83" i="6"/>
  <c r="S82" i="6"/>
  <c r="R82" i="6" s="1"/>
  <c r="O81" i="6"/>
  <c r="S80" i="6"/>
  <c r="R80" i="6" s="1"/>
  <c r="O79" i="6"/>
  <c r="S78" i="6"/>
  <c r="R78" i="6" s="1"/>
  <c r="O77" i="6"/>
  <c r="S76" i="6"/>
  <c r="R76" i="6" s="1"/>
  <c r="S74" i="6"/>
  <c r="R74" i="6" s="1"/>
  <c r="S72" i="6"/>
  <c r="S70" i="6"/>
  <c r="R70" i="6" s="1"/>
  <c r="S68" i="6"/>
  <c r="R68" i="6" s="1"/>
  <c r="O104" i="6"/>
  <c r="S100" i="6"/>
  <c r="R100" i="6" s="1"/>
  <c r="O99" i="6"/>
  <c r="S97" i="6"/>
  <c r="R97" i="6" s="1"/>
  <c r="O96" i="6"/>
  <c r="S92" i="6"/>
  <c r="R92" i="6" s="1"/>
  <c r="O91" i="6"/>
  <c r="I91" i="6"/>
  <c r="S90" i="6"/>
  <c r="G90" i="6"/>
  <c r="O89" i="6"/>
  <c r="I89" i="6"/>
  <c r="S88" i="6"/>
  <c r="R88" i="6" s="1"/>
  <c r="G88" i="6"/>
  <c r="O87" i="6"/>
  <c r="I87" i="6"/>
  <c r="S86" i="6"/>
  <c r="R86" i="6" s="1"/>
  <c r="G86" i="6"/>
  <c r="O85" i="6"/>
  <c r="I85" i="6"/>
  <c r="S84" i="6"/>
  <c r="R84" i="6" s="1"/>
  <c r="G84" i="6"/>
  <c r="G83" i="6"/>
  <c r="I82" i="6"/>
  <c r="G81" i="6"/>
  <c r="I80" i="6"/>
  <c r="G79" i="6"/>
  <c r="I78" i="6"/>
  <c r="G77" i="6"/>
  <c r="I76" i="6"/>
  <c r="G75" i="6"/>
  <c r="I74" i="6"/>
  <c r="G73" i="6"/>
  <c r="I72" i="6"/>
  <c r="G71" i="6"/>
  <c r="I70" i="6"/>
  <c r="G69" i="6"/>
  <c r="I68" i="6"/>
  <c r="G67" i="6"/>
  <c r="I66" i="6"/>
  <c r="G65" i="6"/>
  <c r="I64" i="6"/>
  <c r="G63" i="6"/>
  <c r="I62" i="6"/>
  <c r="G61" i="6"/>
  <c r="I60" i="6"/>
  <c r="O75" i="6"/>
  <c r="O73" i="6"/>
  <c r="O71" i="6"/>
  <c r="O69" i="6"/>
  <c r="G60" i="6"/>
  <c r="O61" i="6"/>
  <c r="S62" i="6"/>
  <c r="R62" i="6" s="1"/>
  <c r="I63" i="6"/>
  <c r="S64" i="6"/>
  <c r="R64" i="6" s="1"/>
  <c r="I65" i="6"/>
  <c r="S66" i="6"/>
  <c r="R66" i="6" s="1"/>
  <c r="I67" i="6"/>
  <c r="O68" i="6"/>
  <c r="I69" i="6"/>
  <c r="S71" i="6"/>
  <c r="R71" i="6" s="1"/>
  <c r="S61" i="6"/>
  <c r="R61" i="6" s="1"/>
  <c r="S63" i="6"/>
  <c r="R63" i="6" s="1"/>
  <c r="S65" i="6"/>
  <c r="R65" i="6" s="1"/>
  <c r="S67" i="6"/>
  <c r="R67" i="6" s="1"/>
  <c r="O70" i="6"/>
  <c r="I71" i="6"/>
  <c r="G72" i="6"/>
  <c r="S73" i="6"/>
  <c r="R73" i="6" s="1"/>
  <c r="O78" i="6"/>
  <c r="I79" i="6"/>
  <c r="G80" i="6"/>
  <c r="S81" i="6"/>
  <c r="R81" i="6" s="1"/>
  <c r="S96" i="6"/>
  <c r="R96" i="6" s="1"/>
  <c r="O98" i="6"/>
  <c r="S104" i="6"/>
  <c r="R104" i="6" s="1"/>
  <c r="S60" i="6"/>
  <c r="R60" i="6" s="1"/>
  <c r="I61" i="6"/>
  <c r="G62" i="6"/>
  <c r="O63" i="6"/>
  <c r="G64" i="6"/>
  <c r="O65" i="6"/>
  <c r="G66" i="6"/>
  <c r="O67" i="6"/>
  <c r="G70" i="6"/>
  <c r="O76" i="6"/>
  <c r="I77" i="6"/>
  <c r="G78" i="6"/>
  <c r="S79" i="6"/>
  <c r="R79" i="6" s="1"/>
  <c r="S85" i="6"/>
  <c r="R85" i="6" s="1"/>
  <c r="O86" i="6"/>
  <c r="S89" i="6"/>
  <c r="R89" i="6" s="1"/>
  <c r="O90" i="6"/>
  <c r="S93" i="6"/>
  <c r="R93" i="6" s="1"/>
  <c r="O95" i="6"/>
  <c r="S101" i="6"/>
  <c r="R101" i="6" s="1"/>
  <c r="O103" i="6"/>
  <c r="S122" i="5"/>
  <c r="W124" i="5"/>
  <c r="W123" i="5"/>
  <c r="L121" i="5"/>
  <c r="G121" i="5"/>
  <c r="E121" i="5"/>
  <c r="L120" i="5"/>
  <c r="G120" i="5"/>
  <c r="E120" i="5"/>
  <c r="I120" i="5" s="1"/>
  <c r="L119" i="5"/>
  <c r="G119" i="5"/>
  <c r="E119" i="5"/>
  <c r="I119" i="5" s="1"/>
  <c r="L118" i="5"/>
  <c r="G118" i="5"/>
  <c r="E118" i="5"/>
  <c r="I118" i="5" s="1"/>
  <c r="L117" i="5"/>
  <c r="G117" i="5"/>
  <c r="E117" i="5"/>
  <c r="I117" i="5" s="1"/>
  <c r="L116" i="5"/>
  <c r="G116" i="5"/>
  <c r="E116" i="5"/>
  <c r="I116" i="5" s="1"/>
  <c r="L115" i="5"/>
  <c r="G115" i="5"/>
  <c r="E115" i="5"/>
  <c r="I115" i="5" s="1"/>
  <c r="L114" i="5"/>
  <c r="G114" i="5"/>
  <c r="E114" i="5"/>
  <c r="I114" i="5" s="1"/>
  <c r="L113" i="5"/>
  <c r="G113" i="5"/>
  <c r="E113" i="5"/>
  <c r="L112" i="5"/>
  <c r="G112" i="5"/>
  <c r="E112" i="5"/>
  <c r="I112" i="5" s="1"/>
  <c r="L111" i="5"/>
  <c r="G111" i="5"/>
  <c r="E111" i="5"/>
  <c r="I111" i="5" s="1"/>
  <c r="L110" i="5"/>
  <c r="G110" i="5"/>
  <c r="E110" i="5"/>
  <c r="I110" i="5" s="1"/>
  <c r="L109" i="5"/>
  <c r="G109" i="5"/>
  <c r="E109" i="5"/>
  <c r="I109" i="5" s="1"/>
  <c r="L108" i="5"/>
  <c r="G108" i="5"/>
  <c r="E108" i="5"/>
  <c r="I108" i="5" s="1"/>
  <c r="L107" i="5"/>
  <c r="G107" i="5"/>
  <c r="E107" i="5"/>
  <c r="I107" i="5" s="1"/>
  <c r="L106" i="5"/>
  <c r="G106" i="5"/>
  <c r="E106" i="5"/>
  <c r="I106" i="5" s="1"/>
  <c r="L105" i="5"/>
  <c r="G105" i="5"/>
  <c r="E105" i="5"/>
  <c r="I105" i="5" s="1"/>
  <c r="L104" i="5"/>
  <c r="G104" i="5"/>
  <c r="E104" i="5"/>
  <c r="I104" i="5" s="1"/>
  <c r="L103" i="5"/>
  <c r="G103" i="5"/>
  <c r="E103" i="5"/>
  <c r="I103" i="5" s="1"/>
  <c r="L102" i="5"/>
  <c r="G102" i="5"/>
  <c r="E102" i="5"/>
  <c r="I102" i="5" s="1"/>
  <c r="L101" i="5"/>
  <c r="G101" i="5"/>
  <c r="E101" i="5"/>
  <c r="I101" i="5" s="1"/>
  <c r="L100" i="5"/>
  <c r="G100" i="5"/>
  <c r="E100" i="5"/>
  <c r="I100" i="5" s="1"/>
  <c r="L99" i="5"/>
  <c r="G99" i="5"/>
  <c r="E99" i="5"/>
  <c r="I99" i="5" s="1"/>
  <c r="L98" i="5"/>
  <c r="G98" i="5"/>
  <c r="E98" i="5"/>
  <c r="I98" i="5" s="1"/>
  <c r="L97" i="5"/>
  <c r="G97" i="5"/>
  <c r="E97" i="5"/>
  <c r="I97" i="5" s="1"/>
  <c r="L96" i="5"/>
  <c r="G96" i="5"/>
  <c r="E96" i="5"/>
  <c r="I96" i="5" s="1"/>
  <c r="L95" i="5"/>
  <c r="G95" i="5"/>
  <c r="E95" i="5"/>
  <c r="I95" i="5" s="1"/>
  <c r="L94" i="5"/>
  <c r="G94" i="5"/>
  <c r="E94" i="5"/>
  <c r="I94" i="5" s="1"/>
  <c r="L93" i="5"/>
  <c r="G93" i="5"/>
  <c r="E93" i="5"/>
  <c r="I93" i="5" s="1"/>
  <c r="L92" i="5"/>
  <c r="G92" i="5"/>
  <c r="E92" i="5"/>
  <c r="I92" i="5" s="1"/>
  <c r="L91" i="5"/>
  <c r="G91" i="5"/>
  <c r="E91" i="5"/>
  <c r="I91" i="5" s="1"/>
  <c r="L90" i="5"/>
  <c r="G90" i="5"/>
  <c r="E90" i="5"/>
  <c r="I90" i="5" s="1"/>
  <c r="L89" i="5"/>
  <c r="G89" i="5"/>
  <c r="E89" i="5"/>
  <c r="I89" i="5" s="1"/>
  <c r="L88" i="5"/>
  <c r="G88" i="5"/>
  <c r="E88" i="5"/>
  <c r="I88" i="5" s="1"/>
  <c r="L87" i="5"/>
  <c r="G87" i="5"/>
  <c r="E87" i="5"/>
  <c r="I87" i="5" s="1"/>
  <c r="L86" i="5"/>
  <c r="G86" i="5"/>
  <c r="E86" i="5"/>
  <c r="I86" i="5" s="1"/>
  <c r="L85" i="5"/>
  <c r="G85" i="5"/>
  <c r="E85" i="5"/>
  <c r="I85" i="5" s="1"/>
  <c r="L84" i="5"/>
  <c r="G84" i="5"/>
  <c r="E84" i="5"/>
  <c r="I84" i="5" s="1"/>
  <c r="L83" i="5"/>
  <c r="G83" i="5"/>
  <c r="E83" i="5"/>
  <c r="I83" i="5" s="1"/>
  <c r="L82" i="5"/>
  <c r="G82" i="5"/>
  <c r="E82" i="5"/>
  <c r="I82" i="5" s="1"/>
  <c r="L81" i="5"/>
  <c r="G81" i="5"/>
  <c r="E81" i="5"/>
  <c r="I81" i="5" s="1"/>
  <c r="L80" i="5"/>
  <c r="G80" i="5"/>
  <c r="E80" i="5"/>
  <c r="I80" i="5" s="1"/>
  <c r="L79" i="5"/>
  <c r="G79" i="5"/>
  <c r="E79" i="5"/>
  <c r="L78" i="5"/>
  <c r="G78" i="5"/>
  <c r="E78" i="5"/>
  <c r="I78" i="5" s="1"/>
  <c r="L77" i="5"/>
  <c r="G77" i="5"/>
  <c r="E77" i="5"/>
  <c r="C77" i="5"/>
  <c r="C78" i="5" s="1"/>
  <c r="C79" i="5" s="1"/>
  <c r="T79" i="5" s="1"/>
  <c r="W76" i="5"/>
  <c r="U76" i="5"/>
  <c r="D76" i="5"/>
  <c r="L17" i="5"/>
  <c r="T14" i="5"/>
  <c r="K77" i="5" s="1"/>
  <c r="K78" i="5" s="1"/>
  <c r="K79" i="5" s="1"/>
  <c r="K80" i="5" s="1"/>
  <c r="K81" i="5" s="1"/>
  <c r="K82" i="5" s="1"/>
  <c r="K83" i="5" s="1"/>
  <c r="K84" i="5" s="1"/>
  <c r="K85" i="5" s="1"/>
  <c r="K86" i="5" s="1"/>
  <c r="K87" i="5" s="1"/>
  <c r="K88" i="5" s="1"/>
  <c r="K89" i="5" s="1"/>
  <c r="K90" i="5" s="1"/>
  <c r="K91" i="5" s="1"/>
  <c r="K92" i="5" s="1"/>
  <c r="K93" i="5" s="1"/>
  <c r="K94" i="5" s="1"/>
  <c r="K95" i="5" s="1"/>
  <c r="K96" i="5" s="1"/>
  <c r="K97" i="5" s="1"/>
  <c r="K98" i="5" s="1"/>
  <c r="K99" i="5" s="1"/>
  <c r="K100" i="5" s="1"/>
  <c r="K101" i="5" s="1"/>
  <c r="K102" i="5" s="1"/>
  <c r="K103" i="5" s="1"/>
  <c r="K104" i="5" s="1"/>
  <c r="K105" i="5" s="1"/>
  <c r="K106" i="5" s="1"/>
  <c r="K107" i="5" s="1"/>
  <c r="K108" i="5" s="1"/>
  <c r="K109" i="5" s="1"/>
  <c r="K110" i="5" s="1"/>
  <c r="K111" i="5" s="1"/>
  <c r="K112" i="5" s="1"/>
  <c r="K113" i="5" s="1"/>
  <c r="K114" i="5" s="1"/>
  <c r="K115" i="5" s="1"/>
  <c r="K116" i="5" s="1"/>
  <c r="K117" i="5" s="1"/>
  <c r="K118" i="5" s="1"/>
  <c r="K119" i="5" s="1"/>
  <c r="K120" i="5" s="1"/>
  <c r="K121" i="5" s="1"/>
  <c r="S14" i="5"/>
  <c r="R14" i="5"/>
  <c r="Q14" i="5"/>
  <c r="K14" i="5"/>
  <c r="E14" i="5"/>
  <c r="L14" i="5"/>
  <c r="L10" i="5"/>
  <c r="L60" i="1"/>
  <c r="L61" i="1"/>
  <c r="L62" i="1"/>
  <c r="L63" i="1"/>
  <c r="L64" i="1"/>
  <c r="L65" i="1"/>
  <c r="L66" i="1"/>
  <c r="L67" i="1"/>
  <c r="L68" i="1"/>
  <c r="L69" i="1"/>
  <c r="L70" i="1"/>
  <c r="L71" i="1"/>
  <c r="L72" i="1"/>
  <c r="L59" i="1"/>
  <c r="E59" i="1"/>
  <c r="T14" i="1"/>
  <c r="E14" i="1"/>
  <c r="L62" i="6" l="1"/>
  <c r="M62" i="6" s="1"/>
  <c r="U62" i="6"/>
  <c r="U63" i="6" s="1"/>
  <c r="T77" i="5"/>
  <c r="K60" i="6"/>
  <c r="V60" i="6" s="1"/>
  <c r="T64" i="6"/>
  <c r="D62" i="6"/>
  <c r="F118" i="5"/>
  <c r="X61" i="6"/>
  <c r="K62" i="6"/>
  <c r="V62" i="6" s="1"/>
  <c r="K61" i="6"/>
  <c r="C63" i="6"/>
  <c r="W62" i="6"/>
  <c r="M59" i="1"/>
  <c r="D77" i="5"/>
  <c r="F81" i="5"/>
  <c r="H83" i="5"/>
  <c r="M77" i="5"/>
  <c r="H91" i="5"/>
  <c r="F77" i="5"/>
  <c r="R77" i="5"/>
  <c r="R78" i="5" s="1"/>
  <c r="R79" i="5" s="1"/>
  <c r="R80" i="5" s="1"/>
  <c r="R81" i="5" s="1"/>
  <c r="R82" i="5" s="1"/>
  <c r="R83" i="5" s="1"/>
  <c r="R84" i="5" s="1"/>
  <c r="R85" i="5" s="1"/>
  <c r="R86" i="5" s="1"/>
  <c r="R87" i="5" s="1"/>
  <c r="R88" i="5" s="1"/>
  <c r="R89" i="5" s="1"/>
  <c r="R90" i="5" s="1"/>
  <c r="R91" i="5" s="1"/>
  <c r="R92" i="5" s="1"/>
  <c r="R93" i="5" s="1"/>
  <c r="R94" i="5" s="1"/>
  <c r="R95" i="5" s="1"/>
  <c r="R96" i="5" s="1"/>
  <c r="R97" i="5" s="1"/>
  <c r="R98" i="5" s="1"/>
  <c r="R99" i="5" s="1"/>
  <c r="R100" i="5" s="1"/>
  <c r="R101" i="5" s="1"/>
  <c r="R102" i="5" s="1"/>
  <c r="R103" i="5" s="1"/>
  <c r="R104" i="5" s="1"/>
  <c r="R105" i="5" s="1"/>
  <c r="R106" i="5" s="1"/>
  <c r="R107" i="5" s="1"/>
  <c r="R108" i="5" s="1"/>
  <c r="R109" i="5" s="1"/>
  <c r="R110" i="5" s="1"/>
  <c r="R111" i="5" s="1"/>
  <c r="R112" i="5" s="1"/>
  <c r="R113" i="5" s="1"/>
  <c r="R114" i="5" s="1"/>
  <c r="R115" i="5" s="1"/>
  <c r="R116" i="5" s="1"/>
  <c r="R117" i="5" s="1"/>
  <c r="R118" i="5" s="1"/>
  <c r="R119" i="5" s="1"/>
  <c r="R120" i="5" s="1"/>
  <c r="R121" i="5" s="1"/>
  <c r="H87" i="5"/>
  <c r="Q78" i="5"/>
  <c r="P78" i="5" s="1"/>
  <c r="H77" i="5"/>
  <c r="H80" i="5"/>
  <c r="F85" i="5"/>
  <c r="F89" i="5"/>
  <c r="H93" i="5"/>
  <c r="Q95" i="5"/>
  <c r="P95" i="5" s="1"/>
  <c r="M102" i="5"/>
  <c r="H97" i="5"/>
  <c r="Q99" i="5"/>
  <c r="P99" i="5" s="1"/>
  <c r="I77" i="5"/>
  <c r="T78" i="5"/>
  <c r="I79" i="5"/>
  <c r="F80" i="5"/>
  <c r="H81" i="5"/>
  <c r="F83" i="5"/>
  <c r="H85" i="5"/>
  <c r="F87" i="5"/>
  <c r="H89" i="5"/>
  <c r="F91" i="5"/>
  <c r="M92" i="5"/>
  <c r="M96" i="5"/>
  <c r="M100" i="5"/>
  <c r="Q101" i="5"/>
  <c r="P101" i="5" s="1"/>
  <c r="H109" i="5"/>
  <c r="Q112" i="5"/>
  <c r="P112" i="5" s="1"/>
  <c r="H117" i="5"/>
  <c r="Q120" i="5"/>
  <c r="P120" i="5" s="1"/>
  <c r="H78" i="5"/>
  <c r="F79" i="5"/>
  <c r="C80" i="5"/>
  <c r="F82" i="5"/>
  <c r="H84" i="5"/>
  <c r="F86" i="5"/>
  <c r="H88" i="5"/>
  <c r="F90" i="5"/>
  <c r="M104" i="5"/>
  <c r="Q105" i="5"/>
  <c r="P105" i="5" s="1"/>
  <c r="F108" i="5"/>
  <c r="F110" i="5"/>
  <c r="I113" i="5"/>
  <c r="F116" i="5"/>
  <c r="I121" i="5"/>
  <c r="Q121" i="5"/>
  <c r="P121" i="5" s="1"/>
  <c r="M120" i="5"/>
  <c r="Q119" i="5"/>
  <c r="P119" i="5" s="1"/>
  <c r="M118" i="5"/>
  <c r="Q117" i="5"/>
  <c r="P117" i="5" s="1"/>
  <c r="M116" i="5"/>
  <c r="Q115" i="5"/>
  <c r="P115" i="5" s="1"/>
  <c r="M114" i="5"/>
  <c r="Q113" i="5"/>
  <c r="P113" i="5" s="1"/>
  <c r="M112" i="5"/>
  <c r="Q111" i="5"/>
  <c r="P111" i="5" s="1"/>
  <c r="M110" i="5"/>
  <c r="Q109" i="5"/>
  <c r="P109" i="5" s="1"/>
  <c r="M108" i="5"/>
  <c r="Q107" i="5"/>
  <c r="P107" i="5" s="1"/>
  <c r="F121" i="5"/>
  <c r="H120" i="5"/>
  <c r="F119" i="5"/>
  <c r="H118" i="5"/>
  <c r="J118" i="5" s="1"/>
  <c r="F117" i="5"/>
  <c r="H116" i="5"/>
  <c r="F115" i="5"/>
  <c r="H114" i="5"/>
  <c r="F113" i="5"/>
  <c r="H112" i="5"/>
  <c r="F111" i="5"/>
  <c r="H110" i="5"/>
  <c r="F109" i="5"/>
  <c r="H108" i="5"/>
  <c r="F107" i="5"/>
  <c r="H106" i="5"/>
  <c r="F105" i="5"/>
  <c r="H104" i="5"/>
  <c r="F103" i="5"/>
  <c r="H102" i="5"/>
  <c r="F101" i="5"/>
  <c r="Q118" i="5"/>
  <c r="P118" i="5" s="1"/>
  <c r="M117" i="5"/>
  <c r="H115" i="5"/>
  <c r="F114" i="5"/>
  <c r="Q110" i="5"/>
  <c r="P110" i="5" s="1"/>
  <c r="M109" i="5"/>
  <c r="H107" i="5"/>
  <c r="Q106" i="5"/>
  <c r="P106" i="5" s="1"/>
  <c r="F106" i="5"/>
  <c r="M105" i="5"/>
  <c r="H105" i="5"/>
  <c r="Q104" i="5"/>
  <c r="P104" i="5" s="1"/>
  <c r="F104" i="5"/>
  <c r="M103" i="5"/>
  <c r="H103" i="5"/>
  <c r="Q102" i="5"/>
  <c r="P102" i="5" s="1"/>
  <c r="F102" i="5"/>
  <c r="M101" i="5"/>
  <c r="H101" i="5"/>
  <c r="H100" i="5"/>
  <c r="F99" i="5"/>
  <c r="H98" i="5"/>
  <c r="F97" i="5"/>
  <c r="H96" i="5"/>
  <c r="F95" i="5"/>
  <c r="H94" i="5"/>
  <c r="F93" i="5"/>
  <c r="H92" i="5"/>
  <c r="H121" i="5"/>
  <c r="F120" i="5"/>
  <c r="Q116" i="5"/>
  <c r="P116" i="5" s="1"/>
  <c r="M115" i="5"/>
  <c r="H113" i="5"/>
  <c r="F112" i="5"/>
  <c r="Q108" i="5"/>
  <c r="P108" i="5" s="1"/>
  <c r="M107" i="5"/>
  <c r="Q100" i="5"/>
  <c r="P100" i="5" s="1"/>
  <c r="M99" i="5"/>
  <c r="Q98" i="5"/>
  <c r="P98" i="5" s="1"/>
  <c r="M97" i="5"/>
  <c r="Q96" i="5"/>
  <c r="P96" i="5" s="1"/>
  <c r="M95" i="5"/>
  <c r="Q94" i="5"/>
  <c r="P94" i="5" s="1"/>
  <c r="M93" i="5"/>
  <c r="Q92" i="5"/>
  <c r="P92" i="5" s="1"/>
  <c r="M91" i="5"/>
  <c r="M121" i="5"/>
  <c r="H119" i="5"/>
  <c r="Q114" i="5"/>
  <c r="P114" i="5" s="1"/>
  <c r="M113" i="5"/>
  <c r="H111" i="5"/>
  <c r="Q97" i="5"/>
  <c r="P97" i="5" s="1"/>
  <c r="F96" i="5"/>
  <c r="H95" i="5"/>
  <c r="M94" i="5"/>
  <c r="Q91" i="5"/>
  <c r="P91" i="5" s="1"/>
  <c r="Q90" i="5"/>
  <c r="P90" i="5" s="1"/>
  <c r="M89" i="5"/>
  <c r="Q88" i="5"/>
  <c r="P88" i="5" s="1"/>
  <c r="M87" i="5"/>
  <c r="Q86" i="5"/>
  <c r="P86" i="5" s="1"/>
  <c r="M85" i="5"/>
  <c r="Q84" i="5"/>
  <c r="P84" i="5" s="1"/>
  <c r="M83" i="5"/>
  <c r="Q82" i="5"/>
  <c r="P82" i="5" s="1"/>
  <c r="M81" i="5"/>
  <c r="M119" i="5"/>
  <c r="M111" i="5"/>
  <c r="F100" i="5"/>
  <c r="H99" i="5"/>
  <c r="M98" i="5"/>
  <c r="Q93" i="5"/>
  <c r="P93" i="5" s="1"/>
  <c r="F92" i="5"/>
  <c r="M90" i="5"/>
  <c r="Q89" i="5"/>
  <c r="P89" i="5" s="1"/>
  <c r="M88" i="5"/>
  <c r="Q87" i="5"/>
  <c r="P87" i="5" s="1"/>
  <c r="M86" i="5"/>
  <c r="Q85" i="5"/>
  <c r="P85" i="5" s="1"/>
  <c r="M84" i="5"/>
  <c r="Q83" i="5"/>
  <c r="P83" i="5" s="1"/>
  <c r="M82" i="5"/>
  <c r="Q81" i="5"/>
  <c r="P81" i="5" s="1"/>
  <c r="M80" i="5"/>
  <c r="Q79" i="5"/>
  <c r="P79" i="5" s="1"/>
  <c r="M78" i="5"/>
  <c r="Q77" i="5"/>
  <c r="P77" i="5" s="1"/>
  <c r="F78" i="5"/>
  <c r="H79" i="5"/>
  <c r="M79" i="5"/>
  <c r="Q80" i="5"/>
  <c r="P80" i="5" s="1"/>
  <c r="H82" i="5"/>
  <c r="F84" i="5"/>
  <c r="H86" i="5"/>
  <c r="F88" i="5"/>
  <c r="H90" i="5"/>
  <c r="F94" i="5"/>
  <c r="F98" i="5"/>
  <c r="Q103" i="5"/>
  <c r="P103" i="5" s="1"/>
  <c r="M106" i="5"/>
  <c r="F59" i="1"/>
  <c r="H59" i="1"/>
  <c r="J61" i="6" l="1"/>
  <c r="V61" i="6"/>
  <c r="Z61" i="6" s="1"/>
  <c r="X62" i="6"/>
  <c r="E62" i="6"/>
  <c r="S118" i="5"/>
  <c r="W118" i="5" s="1"/>
  <c r="L63" i="6"/>
  <c r="U77" i="5"/>
  <c r="D78" i="5"/>
  <c r="L64" i="6"/>
  <c r="J62" i="6"/>
  <c r="Z62" i="6"/>
  <c r="T65" i="6"/>
  <c r="T66" i="6" s="1"/>
  <c r="T67" i="6" s="1"/>
  <c r="T68" i="6" s="1"/>
  <c r="T69" i="6" s="1"/>
  <c r="T70" i="6" s="1"/>
  <c r="T71" i="6" s="1"/>
  <c r="T72" i="6" s="1"/>
  <c r="T73" i="6" s="1"/>
  <c r="U64" i="6"/>
  <c r="D63" i="6"/>
  <c r="E63" i="6" s="1"/>
  <c r="W63" i="6"/>
  <c r="C64" i="6"/>
  <c r="J95" i="5"/>
  <c r="S95" i="5" s="1"/>
  <c r="W95" i="5" s="1"/>
  <c r="J77" i="5"/>
  <c r="S77" i="5" s="1"/>
  <c r="W77" i="5" s="1"/>
  <c r="J80" i="5"/>
  <c r="S80" i="5" s="1"/>
  <c r="W80" i="5" s="1"/>
  <c r="J107" i="5"/>
  <c r="S107" i="5" s="1"/>
  <c r="W107" i="5" s="1"/>
  <c r="J115" i="5"/>
  <c r="S115" i="5" s="1"/>
  <c r="W115" i="5" s="1"/>
  <c r="J106" i="5"/>
  <c r="S106" i="5" s="1"/>
  <c r="W106" i="5" s="1"/>
  <c r="J89" i="5"/>
  <c r="S89" i="5" s="1"/>
  <c r="W89" i="5" s="1"/>
  <c r="J81" i="5"/>
  <c r="S81" i="5" s="1"/>
  <c r="W81" i="5" s="1"/>
  <c r="J83" i="5"/>
  <c r="S83" i="5" s="1"/>
  <c r="W83" i="5" s="1"/>
  <c r="J87" i="5"/>
  <c r="S87" i="5" s="1"/>
  <c r="W87" i="5" s="1"/>
  <c r="J119" i="5"/>
  <c r="S119" i="5" s="1"/>
  <c r="W119" i="5" s="1"/>
  <c r="J117" i="5"/>
  <c r="S117" i="5" s="1"/>
  <c r="W117" i="5" s="1"/>
  <c r="J97" i="5"/>
  <c r="S97" i="5" s="1"/>
  <c r="W97" i="5" s="1"/>
  <c r="J93" i="5"/>
  <c r="S93" i="5" s="1"/>
  <c r="W93" i="5" s="1"/>
  <c r="J85" i="5"/>
  <c r="S85" i="5" s="1"/>
  <c r="W85" i="5" s="1"/>
  <c r="J84" i="5"/>
  <c r="S84" i="5" s="1"/>
  <c r="W84" i="5" s="1"/>
  <c r="J102" i="5"/>
  <c r="S102" i="5" s="1"/>
  <c r="W102" i="5" s="1"/>
  <c r="J88" i="5"/>
  <c r="S88" i="5" s="1"/>
  <c r="W88" i="5" s="1"/>
  <c r="J105" i="5"/>
  <c r="S105" i="5" s="1"/>
  <c r="W105" i="5" s="1"/>
  <c r="J99" i="5"/>
  <c r="S99" i="5" s="1"/>
  <c r="W99" i="5" s="1"/>
  <c r="J78" i="5"/>
  <c r="S78" i="5" s="1"/>
  <c r="W78" i="5" s="1"/>
  <c r="J98" i="5"/>
  <c r="S98" i="5" s="1"/>
  <c r="W98" i="5" s="1"/>
  <c r="J79" i="5"/>
  <c r="S79" i="5" s="1"/>
  <c r="W79" i="5" s="1"/>
  <c r="J112" i="5"/>
  <c r="S112" i="5" s="1"/>
  <c r="W112" i="5" s="1"/>
  <c r="J120" i="5"/>
  <c r="S120" i="5" s="1"/>
  <c r="W120" i="5" s="1"/>
  <c r="J113" i="5"/>
  <c r="S113" i="5" s="1"/>
  <c r="W113" i="5" s="1"/>
  <c r="J86" i="5"/>
  <c r="S86" i="5" s="1"/>
  <c r="W86" i="5" s="1"/>
  <c r="J109" i="5"/>
  <c r="S109" i="5" s="1"/>
  <c r="W109" i="5" s="1"/>
  <c r="J116" i="5"/>
  <c r="S116" i="5" s="1"/>
  <c r="W116" i="5" s="1"/>
  <c r="J103" i="5"/>
  <c r="S103" i="5" s="1"/>
  <c r="W103" i="5" s="1"/>
  <c r="J92" i="5"/>
  <c r="S92" i="5" s="1"/>
  <c r="W92" i="5" s="1"/>
  <c r="J100" i="5"/>
  <c r="S100" i="5" s="1"/>
  <c r="W100" i="5" s="1"/>
  <c r="J96" i="5"/>
  <c r="S96" i="5" s="1"/>
  <c r="W96" i="5" s="1"/>
  <c r="J121" i="5"/>
  <c r="S121" i="5" s="1"/>
  <c r="W121" i="5" s="1"/>
  <c r="J110" i="5"/>
  <c r="S110" i="5" s="1"/>
  <c r="W110" i="5" s="1"/>
  <c r="J104" i="5"/>
  <c r="S104" i="5" s="1"/>
  <c r="W104" i="5" s="1"/>
  <c r="J114" i="5"/>
  <c r="S114" i="5" s="1"/>
  <c r="W114" i="5" s="1"/>
  <c r="J90" i="5"/>
  <c r="S90" i="5" s="1"/>
  <c r="W90" i="5" s="1"/>
  <c r="J82" i="5"/>
  <c r="S82" i="5" s="1"/>
  <c r="W82" i="5" s="1"/>
  <c r="J111" i="5"/>
  <c r="S111" i="5" s="1"/>
  <c r="W111" i="5" s="1"/>
  <c r="J101" i="5"/>
  <c r="S101" i="5" s="1"/>
  <c r="W101" i="5" s="1"/>
  <c r="J108" i="5"/>
  <c r="S108" i="5" s="1"/>
  <c r="W108" i="5" s="1"/>
  <c r="J94" i="5"/>
  <c r="S94" i="5" s="1"/>
  <c r="W94" i="5" s="1"/>
  <c r="C81" i="5"/>
  <c r="T80" i="5"/>
  <c r="J91" i="5"/>
  <c r="S91" i="5" s="1"/>
  <c r="W91" i="5" s="1"/>
  <c r="E66" i="1"/>
  <c r="D79" i="5" l="1"/>
  <c r="K63" i="6"/>
  <c r="M63" i="6"/>
  <c r="K64" i="6"/>
  <c r="M64" i="6"/>
  <c r="U78" i="5"/>
  <c r="U65" i="6"/>
  <c r="L65" i="6"/>
  <c r="D64" i="6"/>
  <c r="E64" i="6" s="1"/>
  <c r="C65" i="6"/>
  <c r="W64" i="6"/>
  <c r="C82" i="5"/>
  <c r="T81" i="5"/>
  <c r="E70" i="1"/>
  <c r="G60" i="1"/>
  <c r="G61" i="1"/>
  <c r="G62" i="1"/>
  <c r="G63" i="1"/>
  <c r="G64" i="1"/>
  <c r="G65" i="1"/>
  <c r="G66" i="1"/>
  <c r="G67" i="1"/>
  <c r="G68" i="1"/>
  <c r="G69" i="1"/>
  <c r="G70" i="1"/>
  <c r="G71" i="1"/>
  <c r="G72" i="1"/>
  <c r="G59" i="1"/>
  <c r="E60" i="1"/>
  <c r="E61" i="1"/>
  <c r="E62" i="1"/>
  <c r="E63" i="1"/>
  <c r="E64" i="1"/>
  <c r="E65" i="1"/>
  <c r="E67" i="1"/>
  <c r="E68" i="1"/>
  <c r="E69"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D80" i="5" l="1"/>
  <c r="U79" i="5"/>
  <c r="K65" i="6"/>
  <c r="M65" i="6"/>
  <c r="V64" i="6"/>
  <c r="Z64" i="6" s="1"/>
  <c r="V63" i="6"/>
  <c r="Z63" i="6" s="1"/>
  <c r="U66" i="6"/>
  <c r="L66" i="6"/>
  <c r="D65" i="6"/>
  <c r="E65" i="6" s="1"/>
  <c r="W65" i="6"/>
  <c r="C66" i="6"/>
  <c r="C83" i="5"/>
  <c r="T82" i="5"/>
  <c r="B73" i="3"/>
  <c r="B72" i="3"/>
  <c r="B71" i="3"/>
  <c r="B70" i="3"/>
  <c r="B69" i="3"/>
  <c r="B68" i="3"/>
  <c r="B67" i="3"/>
  <c r="B66" i="3"/>
  <c r="B65" i="3"/>
  <c r="B64" i="3"/>
  <c r="B63" i="3"/>
  <c r="B62" i="3"/>
  <c r="B61" i="3"/>
  <c r="A60" i="3"/>
  <c r="A59" i="3"/>
  <c r="A58" i="3"/>
  <c r="I57" i="3"/>
  <c r="A57" i="3"/>
  <c r="B56" i="3"/>
  <c r="A56" i="3"/>
  <c r="B55" i="3"/>
  <c r="A55" i="3"/>
  <c r="B54" i="3"/>
  <c r="A54" i="3"/>
  <c r="B53" i="3"/>
  <c r="A53" i="3"/>
  <c r="B52" i="3"/>
  <c r="A52" i="3"/>
  <c r="A51" i="3"/>
  <c r="A50" i="3"/>
  <c r="A49" i="3"/>
  <c r="B48" i="3"/>
  <c r="A48" i="3"/>
  <c r="B47" i="3"/>
  <c r="A47" i="3"/>
  <c r="B46" i="3"/>
  <c r="A46" i="3"/>
  <c r="B45" i="3"/>
  <c r="A45" i="3"/>
  <c r="B44" i="3"/>
  <c r="A44" i="3"/>
  <c r="B43" i="3"/>
  <c r="A43" i="3"/>
  <c r="B42" i="3"/>
  <c r="A42" i="3"/>
  <c r="B41" i="3"/>
  <c r="A41" i="3"/>
  <c r="B40" i="3"/>
  <c r="A40" i="3"/>
  <c r="B39" i="3"/>
  <c r="A39" i="3"/>
  <c r="W105" i="1"/>
  <c r="S104" i="1"/>
  <c r="L103" i="1"/>
  <c r="G103" i="1"/>
  <c r="L102" i="1"/>
  <c r="G102" i="1"/>
  <c r="L101" i="1"/>
  <c r="G101" i="1"/>
  <c r="L100" i="1"/>
  <c r="G100" i="1"/>
  <c r="L99" i="1"/>
  <c r="G99" i="1"/>
  <c r="L98" i="1"/>
  <c r="G98" i="1"/>
  <c r="L97" i="1"/>
  <c r="G97" i="1"/>
  <c r="L96" i="1"/>
  <c r="G96" i="1"/>
  <c r="L95" i="1"/>
  <c r="G95" i="1"/>
  <c r="L94" i="1"/>
  <c r="G94" i="1"/>
  <c r="L93" i="1"/>
  <c r="G93" i="1"/>
  <c r="L92" i="1"/>
  <c r="G92" i="1"/>
  <c r="L91" i="1"/>
  <c r="G91" i="1"/>
  <c r="L90" i="1"/>
  <c r="G90" i="1"/>
  <c r="L89" i="1"/>
  <c r="G89" i="1"/>
  <c r="L88" i="1"/>
  <c r="G88" i="1"/>
  <c r="L87" i="1"/>
  <c r="G87" i="1"/>
  <c r="L86" i="1"/>
  <c r="G86" i="1"/>
  <c r="L85" i="1"/>
  <c r="G85" i="1"/>
  <c r="L84" i="1"/>
  <c r="G84" i="1"/>
  <c r="L83" i="1"/>
  <c r="G83" i="1"/>
  <c r="L82" i="1"/>
  <c r="G82" i="1"/>
  <c r="L81" i="1"/>
  <c r="G81" i="1"/>
  <c r="L80" i="1"/>
  <c r="G80" i="1"/>
  <c r="L79" i="1"/>
  <c r="G79" i="1"/>
  <c r="L78" i="1"/>
  <c r="G78" i="1"/>
  <c r="L77" i="1"/>
  <c r="G77" i="1"/>
  <c r="L76" i="1"/>
  <c r="G76" i="1"/>
  <c r="L75" i="1"/>
  <c r="G75" i="1"/>
  <c r="L74" i="1"/>
  <c r="G74" i="1"/>
  <c r="L73" i="1"/>
  <c r="G73" i="1"/>
  <c r="C59" i="1"/>
  <c r="C60" i="1" s="1"/>
  <c r="W58" i="1"/>
  <c r="U58" i="1"/>
  <c r="D58" i="1"/>
  <c r="L17" i="1"/>
  <c r="L15" i="1"/>
  <c r="R59" i="1"/>
  <c r="S14" i="1"/>
  <c r="R14" i="1"/>
  <c r="Q14" i="1"/>
  <c r="K14" i="1"/>
  <c r="L13" i="1"/>
  <c r="L14" i="1" s="1"/>
  <c r="L11" i="1"/>
  <c r="L10" i="1"/>
  <c r="D81" i="5" l="1"/>
  <c r="U80" i="5"/>
  <c r="K66" i="6"/>
  <c r="M66" i="6"/>
  <c r="V65" i="6"/>
  <c r="Z65" i="6" s="1"/>
  <c r="U67" i="6"/>
  <c r="L67" i="6"/>
  <c r="D66" i="6"/>
  <c r="C67" i="6"/>
  <c r="W66" i="6"/>
  <c r="C84" i="5"/>
  <c r="T83" i="5"/>
  <c r="D59" i="1"/>
  <c r="U59" i="1" s="1"/>
  <c r="Q59" i="1"/>
  <c r="P59" i="1" s="1"/>
  <c r="R60" i="1"/>
  <c r="R61" i="1" s="1"/>
  <c r="R62" i="1" s="1"/>
  <c r="R63" i="1" s="1"/>
  <c r="R64" i="1" s="1"/>
  <c r="R65" i="1" s="1"/>
  <c r="R66" i="1" s="1"/>
  <c r="R67" i="1" s="1"/>
  <c r="R68" i="1" s="1"/>
  <c r="R69" i="1" s="1"/>
  <c r="R70" i="1" s="1"/>
  <c r="R71" i="1" s="1"/>
  <c r="R72" i="1" s="1"/>
  <c r="R73" i="1" s="1"/>
  <c r="R74" i="1" s="1"/>
  <c r="R75" i="1" s="1"/>
  <c r="R76" i="1" s="1"/>
  <c r="R77" i="1" s="1"/>
  <c r="R78" i="1" s="1"/>
  <c r="R79" i="1" s="1"/>
  <c r="R80" i="1" s="1"/>
  <c r="R81" i="1" s="1"/>
  <c r="R82" i="1" s="1"/>
  <c r="R83" i="1" s="1"/>
  <c r="R84" i="1" s="1"/>
  <c r="R85" i="1" s="1"/>
  <c r="R86" i="1" s="1"/>
  <c r="R87" i="1" s="1"/>
  <c r="R88" i="1" s="1"/>
  <c r="R89" i="1" s="1"/>
  <c r="R90" i="1" s="1"/>
  <c r="R91" i="1" s="1"/>
  <c r="R92" i="1" s="1"/>
  <c r="R93" i="1" s="1"/>
  <c r="R94" i="1" s="1"/>
  <c r="R95" i="1" s="1"/>
  <c r="R96" i="1" s="1"/>
  <c r="R97" i="1" s="1"/>
  <c r="R98" i="1" s="1"/>
  <c r="R99" i="1" s="1"/>
  <c r="R100" i="1" s="1"/>
  <c r="R101" i="1" s="1"/>
  <c r="R102" i="1" s="1"/>
  <c r="R103" i="1" s="1"/>
  <c r="T60" i="1"/>
  <c r="C61" i="1"/>
  <c r="T59" i="1"/>
  <c r="M100" i="1"/>
  <c r="M61" i="1"/>
  <c r="M65" i="1"/>
  <c r="M69" i="1"/>
  <c r="M73" i="1"/>
  <c r="M77" i="1"/>
  <c r="M81" i="1"/>
  <c r="M85" i="1"/>
  <c r="M89" i="1"/>
  <c r="M93" i="1"/>
  <c r="M97" i="1"/>
  <c r="M101" i="1"/>
  <c r="M62" i="1"/>
  <c r="M66" i="1"/>
  <c r="M70" i="1"/>
  <c r="M74" i="1"/>
  <c r="M78" i="1"/>
  <c r="M82" i="1"/>
  <c r="M90" i="1"/>
  <c r="M98" i="1"/>
  <c r="M63" i="1"/>
  <c r="M67" i="1"/>
  <c r="M71" i="1"/>
  <c r="M75" i="1"/>
  <c r="M79" i="1"/>
  <c r="M83" i="1"/>
  <c r="M87" i="1"/>
  <c r="M91" i="1"/>
  <c r="M95" i="1"/>
  <c r="M99" i="1"/>
  <c r="M103" i="1"/>
  <c r="M60" i="1"/>
  <c r="M64" i="1"/>
  <c r="M68" i="1"/>
  <c r="M72" i="1"/>
  <c r="M76" i="1"/>
  <c r="M80" i="1"/>
  <c r="M84" i="1"/>
  <c r="M88" i="1"/>
  <c r="M92" i="1"/>
  <c r="M96" i="1"/>
  <c r="M86" i="1"/>
  <c r="M94" i="1"/>
  <c r="M102" i="1"/>
  <c r="Q97" i="1"/>
  <c r="P97" i="1" s="1"/>
  <c r="F60" i="1"/>
  <c r="H64" i="1"/>
  <c r="F66" i="1"/>
  <c r="H63" i="1"/>
  <c r="H60" i="1"/>
  <c r="Q66" i="1"/>
  <c r="P66" i="1" s="1"/>
  <c r="F72" i="1"/>
  <c r="Q60" i="1"/>
  <c r="P60" i="1" s="1"/>
  <c r="F61" i="1"/>
  <c r="F62" i="1"/>
  <c r="H65" i="1"/>
  <c r="Q81" i="1"/>
  <c r="P81" i="1" s="1"/>
  <c r="F103" i="1"/>
  <c r="H102" i="1"/>
  <c r="F101" i="1"/>
  <c r="H100" i="1"/>
  <c r="F99" i="1"/>
  <c r="H98" i="1"/>
  <c r="F97" i="1"/>
  <c r="H96" i="1"/>
  <c r="F95" i="1"/>
  <c r="H94" i="1"/>
  <c r="F93" i="1"/>
  <c r="H92" i="1"/>
  <c r="F91" i="1"/>
  <c r="H90" i="1"/>
  <c r="F89" i="1"/>
  <c r="H88" i="1"/>
  <c r="F87" i="1"/>
  <c r="H86" i="1"/>
  <c r="F85" i="1"/>
  <c r="H84" i="1"/>
  <c r="F83" i="1"/>
  <c r="H82" i="1"/>
  <c r="F81" i="1"/>
  <c r="H80" i="1"/>
  <c r="F79" i="1"/>
  <c r="H78" i="1"/>
  <c r="F77" i="1"/>
  <c r="H76" i="1"/>
  <c r="Q102" i="1"/>
  <c r="P102" i="1" s="1"/>
  <c r="Q100" i="1"/>
  <c r="P100" i="1" s="1"/>
  <c r="Q98" i="1"/>
  <c r="P98" i="1" s="1"/>
  <c r="Q96" i="1"/>
  <c r="P96" i="1" s="1"/>
  <c r="Q94" i="1"/>
  <c r="P94" i="1" s="1"/>
  <c r="Q92" i="1"/>
  <c r="P92" i="1" s="1"/>
  <c r="Q90" i="1"/>
  <c r="P90" i="1" s="1"/>
  <c r="Q88" i="1"/>
  <c r="P88" i="1" s="1"/>
  <c r="Q86" i="1"/>
  <c r="P86" i="1" s="1"/>
  <c r="Q84" i="1"/>
  <c r="P84" i="1" s="1"/>
  <c r="Q82" i="1"/>
  <c r="P82" i="1" s="1"/>
  <c r="Q80" i="1"/>
  <c r="P80" i="1" s="1"/>
  <c r="Q78" i="1"/>
  <c r="P78" i="1" s="1"/>
  <c r="H103" i="1"/>
  <c r="F102" i="1"/>
  <c r="H101" i="1"/>
  <c r="F100" i="1"/>
  <c r="H99" i="1"/>
  <c r="F98" i="1"/>
  <c r="H97" i="1"/>
  <c r="F96" i="1"/>
  <c r="H95" i="1"/>
  <c r="F94" i="1"/>
  <c r="H93" i="1"/>
  <c r="F92" i="1"/>
  <c r="H91" i="1"/>
  <c r="F90" i="1"/>
  <c r="H89" i="1"/>
  <c r="F88" i="1"/>
  <c r="H87" i="1"/>
  <c r="F86" i="1"/>
  <c r="H85" i="1"/>
  <c r="F84" i="1"/>
  <c r="H83" i="1"/>
  <c r="F82" i="1"/>
  <c r="H81" i="1"/>
  <c r="F80" i="1"/>
  <c r="H79" i="1"/>
  <c r="F78" i="1"/>
  <c r="Q101" i="1"/>
  <c r="P101" i="1" s="1"/>
  <c r="Q93" i="1"/>
  <c r="P93" i="1" s="1"/>
  <c r="Q85" i="1"/>
  <c r="P85" i="1" s="1"/>
  <c r="Q77" i="1"/>
  <c r="P77" i="1" s="1"/>
  <c r="Q75" i="1"/>
  <c r="P75" i="1" s="1"/>
  <c r="F75" i="1"/>
  <c r="H74" i="1"/>
  <c r="F73" i="1"/>
  <c r="F71" i="1"/>
  <c r="H70" i="1"/>
  <c r="F69" i="1"/>
  <c r="Q103" i="1"/>
  <c r="P103" i="1" s="1"/>
  <c r="Q95" i="1"/>
  <c r="P95" i="1" s="1"/>
  <c r="Q87" i="1"/>
  <c r="P87" i="1" s="1"/>
  <c r="Q79" i="1"/>
  <c r="P79" i="1" s="1"/>
  <c r="Q74" i="1"/>
  <c r="P74" i="1" s="1"/>
  <c r="Q72" i="1"/>
  <c r="P72" i="1" s="1"/>
  <c r="Q70" i="1"/>
  <c r="P70" i="1" s="1"/>
  <c r="Q68" i="1"/>
  <c r="P68" i="1" s="1"/>
  <c r="Q99" i="1"/>
  <c r="P99" i="1" s="1"/>
  <c r="Q91" i="1"/>
  <c r="P91" i="1" s="1"/>
  <c r="Q83" i="1"/>
  <c r="P83" i="1" s="1"/>
  <c r="H77" i="1"/>
  <c r="Q76" i="1"/>
  <c r="P76" i="1" s="1"/>
  <c r="F76" i="1"/>
  <c r="Q73" i="1"/>
  <c r="P73" i="1" s="1"/>
  <c r="Q71" i="1"/>
  <c r="P71" i="1" s="1"/>
  <c r="Q69" i="1"/>
  <c r="P69" i="1" s="1"/>
  <c r="Q67" i="1"/>
  <c r="P67" i="1" s="1"/>
  <c r="Q65" i="1"/>
  <c r="P65" i="1" s="1"/>
  <c r="Q63" i="1"/>
  <c r="P63" i="1" s="1"/>
  <c r="Q61" i="1"/>
  <c r="P61" i="1" s="1"/>
  <c r="K59" i="1"/>
  <c r="H72" i="1"/>
  <c r="H68" i="1"/>
  <c r="F67" i="1"/>
  <c r="H66" i="1"/>
  <c r="H61" i="1"/>
  <c r="Q64" i="1"/>
  <c r="P64" i="1" s="1"/>
  <c r="F65" i="1"/>
  <c r="H67" i="1"/>
  <c r="H69" i="1"/>
  <c r="H71" i="1"/>
  <c r="H73" i="1"/>
  <c r="H75" i="1"/>
  <c r="Q89" i="1"/>
  <c r="P89" i="1" s="1"/>
  <c r="H62" i="1"/>
  <c r="Q62" i="1"/>
  <c r="P62" i="1" s="1"/>
  <c r="F63" i="1"/>
  <c r="F64" i="1"/>
  <c r="F68" i="1"/>
  <c r="F70" i="1"/>
  <c r="F74" i="1"/>
  <c r="D82" i="5" l="1"/>
  <c r="U82" i="5" s="1"/>
  <c r="U81" i="5"/>
  <c r="K67" i="6"/>
  <c r="M67" i="6"/>
  <c r="V66" i="6"/>
  <c r="Z66" i="6" s="1"/>
  <c r="D67" i="6"/>
  <c r="E67" i="6" s="1"/>
  <c r="E66" i="6"/>
  <c r="U68" i="6"/>
  <c r="L68" i="6"/>
  <c r="W67" i="6"/>
  <c r="C68" i="6"/>
  <c r="C85" i="5"/>
  <c r="T84" i="5"/>
  <c r="D60" i="1"/>
  <c r="U60" i="1" s="1"/>
  <c r="J59" i="1"/>
  <c r="K60" i="1"/>
  <c r="K61" i="1" s="1"/>
  <c r="J61" i="1" s="1"/>
  <c r="I59" i="1"/>
  <c r="T61" i="1"/>
  <c r="C62" i="1"/>
  <c r="D83" i="5" l="1"/>
  <c r="K68" i="6"/>
  <c r="M68" i="6"/>
  <c r="V67" i="6"/>
  <c r="Z67" i="6" s="1"/>
  <c r="U69" i="6"/>
  <c r="L69" i="6"/>
  <c r="D68" i="6"/>
  <c r="E68" i="6" s="1"/>
  <c r="C69" i="6"/>
  <c r="W68" i="6"/>
  <c r="D84" i="5"/>
  <c r="C86" i="5"/>
  <c r="T85" i="5"/>
  <c r="S59" i="1"/>
  <c r="W59" i="1" s="1"/>
  <c r="D61" i="1"/>
  <c r="D62" i="1" s="1"/>
  <c r="S61" i="1"/>
  <c r="W61" i="1" s="1"/>
  <c r="W106" i="1"/>
  <c r="J60" i="1"/>
  <c r="I60" i="1"/>
  <c r="K62" i="1"/>
  <c r="J62" i="1" s="1"/>
  <c r="I61" i="1"/>
  <c r="C63" i="1"/>
  <c r="T62" i="1"/>
  <c r="U83" i="5" l="1"/>
  <c r="K69" i="6"/>
  <c r="M69" i="6"/>
  <c r="V68" i="6"/>
  <c r="Z68" i="6" s="1"/>
  <c r="U70" i="6"/>
  <c r="L70" i="6"/>
  <c r="D69" i="6"/>
  <c r="E69" i="6" s="1"/>
  <c r="W69" i="6"/>
  <c r="C70" i="6"/>
  <c r="C87" i="5"/>
  <c r="T86" i="5"/>
  <c r="U84" i="5"/>
  <c r="D85" i="5"/>
  <c r="U61" i="1"/>
  <c r="S62" i="1"/>
  <c r="W62" i="1" s="1"/>
  <c r="S60" i="1"/>
  <c r="W60" i="1" s="1"/>
  <c r="K63" i="1"/>
  <c r="J63" i="1" s="1"/>
  <c r="I62" i="1"/>
  <c r="C64" i="1"/>
  <c r="T63" i="1"/>
  <c r="U62" i="1"/>
  <c r="D63" i="1"/>
  <c r="K70" i="6" l="1"/>
  <c r="M70" i="6"/>
  <c r="V69" i="6"/>
  <c r="Z69" i="6" s="1"/>
  <c r="U71" i="6"/>
  <c r="L71" i="6"/>
  <c r="D70" i="6"/>
  <c r="E70" i="6" s="1"/>
  <c r="W70" i="6"/>
  <c r="C71" i="6"/>
  <c r="U85" i="5"/>
  <c r="D86" i="5"/>
  <c r="C88" i="5"/>
  <c r="T87" i="5"/>
  <c r="S63" i="1"/>
  <c r="W63" i="1" s="1"/>
  <c r="K64" i="1"/>
  <c r="J64" i="1" s="1"/>
  <c r="I63" i="1"/>
  <c r="D64" i="1"/>
  <c r="U63" i="1"/>
  <c r="T64" i="1"/>
  <c r="C65" i="1"/>
  <c r="K71" i="6" l="1"/>
  <c r="M71" i="6"/>
  <c r="V70" i="6"/>
  <c r="Z70" i="6" s="1"/>
  <c r="U72" i="6"/>
  <c r="L72" i="6"/>
  <c r="D71" i="6"/>
  <c r="E71" i="6" s="1"/>
  <c r="W71" i="6"/>
  <c r="C72" i="6"/>
  <c r="C89" i="5"/>
  <c r="T88" i="5"/>
  <c r="U86" i="5"/>
  <c r="D87" i="5"/>
  <c r="S64" i="1"/>
  <c r="W64" i="1" s="1"/>
  <c r="K65" i="1"/>
  <c r="J65" i="1" s="1"/>
  <c r="S65" i="1" s="1"/>
  <c r="I64" i="1"/>
  <c r="T65" i="1"/>
  <c r="C66" i="1"/>
  <c r="D65" i="1"/>
  <c r="U64" i="1"/>
  <c r="K72" i="6" l="1"/>
  <c r="M72" i="6"/>
  <c r="V71" i="6"/>
  <c r="Z71" i="6" s="1"/>
  <c r="U73" i="6"/>
  <c r="L73" i="6"/>
  <c r="D72" i="6"/>
  <c r="E72" i="6" s="1"/>
  <c r="W72" i="6"/>
  <c r="C73" i="6"/>
  <c r="U87" i="5"/>
  <c r="D88" i="5"/>
  <c r="C90" i="5"/>
  <c r="T89" i="5"/>
  <c r="W65" i="1"/>
  <c r="K66" i="1"/>
  <c r="J66" i="1" s="1"/>
  <c r="I65" i="1"/>
  <c r="C67" i="1"/>
  <c r="T66" i="1"/>
  <c r="U65" i="1"/>
  <c r="D66" i="1"/>
  <c r="K73" i="6" l="1"/>
  <c r="M73" i="6"/>
  <c r="V72" i="6"/>
  <c r="Z72" i="6" s="1"/>
  <c r="U74" i="6"/>
  <c r="L74" i="6"/>
  <c r="M74" i="6" s="1"/>
  <c r="D73" i="6"/>
  <c r="E73" i="6" s="1"/>
  <c r="W73" i="6"/>
  <c r="C74" i="6"/>
  <c r="C91" i="5"/>
  <c r="T90" i="5"/>
  <c r="U88" i="5"/>
  <c r="D89" i="5"/>
  <c r="S66" i="1"/>
  <c r="W66" i="1" s="1"/>
  <c r="K67" i="1"/>
  <c r="J67" i="1" s="1"/>
  <c r="I66" i="1"/>
  <c r="U66" i="1"/>
  <c r="D67" i="1"/>
  <c r="C68" i="1"/>
  <c r="T67" i="1"/>
  <c r="V73" i="6" l="1"/>
  <c r="Z73" i="6" s="1"/>
  <c r="K74" i="6"/>
  <c r="V74" i="6" s="1"/>
  <c r="Z74" i="6" s="1"/>
  <c r="J74" i="6"/>
  <c r="L75" i="6"/>
  <c r="M75" i="6" s="1"/>
  <c r="U75" i="6"/>
  <c r="D74" i="6"/>
  <c r="C75" i="6"/>
  <c r="W74" i="6"/>
  <c r="U89" i="5"/>
  <c r="D90" i="5"/>
  <c r="C92" i="5"/>
  <c r="T91" i="5"/>
  <c r="S67" i="1"/>
  <c r="W67" i="1" s="1"/>
  <c r="K68" i="1"/>
  <c r="J68" i="1" s="1"/>
  <c r="I67" i="1"/>
  <c r="T68" i="1"/>
  <c r="C69" i="1"/>
  <c r="D68" i="1"/>
  <c r="U67" i="1"/>
  <c r="X74" i="6" l="1"/>
  <c r="E74" i="6"/>
  <c r="K75" i="6"/>
  <c r="V75" i="6" s="1"/>
  <c r="Z75" i="6" s="1"/>
  <c r="J75" i="6"/>
  <c r="U76" i="6"/>
  <c r="L76" i="6"/>
  <c r="M76" i="6" s="1"/>
  <c r="D75" i="6"/>
  <c r="E75" i="6" s="1"/>
  <c r="W75" i="6"/>
  <c r="C76" i="6"/>
  <c r="T92" i="5"/>
  <c r="C93" i="5"/>
  <c r="U90" i="5"/>
  <c r="D91" i="5"/>
  <c r="S68" i="1"/>
  <c r="W68" i="1" s="1"/>
  <c r="K69" i="1"/>
  <c r="J69" i="1" s="1"/>
  <c r="I68" i="1"/>
  <c r="T69" i="1"/>
  <c r="C70" i="1"/>
  <c r="D69" i="1"/>
  <c r="U68" i="1"/>
  <c r="K76" i="6" l="1"/>
  <c r="V76" i="6" s="1"/>
  <c r="Z76" i="6" s="1"/>
  <c r="J76" i="6"/>
  <c r="U77" i="6"/>
  <c r="L77" i="6"/>
  <c r="M77" i="6" s="1"/>
  <c r="D76" i="6"/>
  <c r="E76" i="6" s="1"/>
  <c r="C77" i="6"/>
  <c r="W76" i="6"/>
  <c r="D92" i="5"/>
  <c r="U91" i="5"/>
  <c r="T93" i="5"/>
  <c r="C94" i="5"/>
  <c r="S69" i="1"/>
  <c r="W69" i="1" s="1"/>
  <c r="K70" i="1"/>
  <c r="J70" i="1" s="1"/>
  <c r="I69" i="1"/>
  <c r="C71" i="1"/>
  <c r="T70" i="1"/>
  <c r="U69" i="1"/>
  <c r="D70" i="1"/>
  <c r="K77" i="6" l="1"/>
  <c r="V77" i="6" s="1"/>
  <c r="Z77" i="6" s="1"/>
  <c r="J77" i="6"/>
  <c r="U78" i="6"/>
  <c r="L78" i="6"/>
  <c r="M78" i="6" s="1"/>
  <c r="D77" i="6"/>
  <c r="E77" i="6" s="1"/>
  <c r="C78" i="6"/>
  <c r="W77" i="6"/>
  <c r="C95" i="5"/>
  <c r="T94" i="5"/>
  <c r="U92" i="5"/>
  <c r="D93" i="5"/>
  <c r="S70" i="1"/>
  <c r="W70" i="1" s="1"/>
  <c r="K71" i="1"/>
  <c r="J71" i="1" s="1"/>
  <c r="I70" i="1"/>
  <c r="U70" i="1"/>
  <c r="D71" i="1"/>
  <c r="C72" i="1"/>
  <c r="T71" i="1"/>
  <c r="K78" i="6" l="1"/>
  <c r="V78" i="6" s="1"/>
  <c r="Z78" i="6" s="1"/>
  <c r="J78" i="6"/>
  <c r="L79" i="6"/>
  <c r="M79" i="6" s="1"/>
  <c r="U79" i="6"/>
  <c r="D78" i="6"/>
  <c r="E78" i="6" s="1"/>
  <c r="W78" i="6"/>
  <c r="C79" i="6"/>
  <c r="D94" i="5"/>
  <c r="U93" i="5"/>
  <c r="T95" i="5"/>
  <c r="C96" i="5"/>
  <c r="S71" i="1"/>
  <c r="W71" i="1" s="1"/>
  <c r="K72" i="1"/>
  <c r="J72" i="1" s="1"/>
  <c r="I71" i="1"/>
  <c r="D72" i="1"/>
  <c r="U71" i="1"/>
  <c r="T72" i="1"/>
  <c r="C73" i="1"/>
  <c r="D79" i="6" l="1"/>
  <c r="E79" i="6" s="1"/>
  <c r="K79" i="6"/>
  <c r="V79" i="6" s="1"/>
  <c r="Z79" i="6" s="1"/>
  <c r="J79" i="6"/>
  <c r="U80" i="6"/>
  <c r="L80" i="6"/>
  <c r="M80" i="6" s="1"/>
  <c r="C80" i="6"/>
  <c r="W79" i="6"/>
  <c r="T96" i="5"/>
  <c r="C97" i="5"/>
  <c r="U94" i="5"/>
  <c r="D95" i="5"/>
  <c r="S72" i="1"/>
  <c r="W72" i="1" s="1"/>
  <c r="K73" i="1"/>
  <c r="I72" i="1"/>
  <c r="T73" i="1"/>
  <c r="C74" i="1"/>
  <c r="D73" i="1"/>
  <c r="U72" i="1"/>
  <c r="E17" i="1" s="1"/>
  <c r="D80" i="6" l="1"/>
  <c r="E80" i="6" s="1"/>
  <c r="K80" i="6"/>
  <c r="V80" i="6" s="1"/>
  <c r="Z80" i="6" s="1"/>
  <c r="J80" i="6"/>
  <c r="U81" i="6"/>
  <c r="L81" i="6"/>
  <c r="M81" i="6" s="1"/>
  <c r="W80" i="6"/>
  <c r="C81" i="6"/>
  <c r="D96" i="5"/>
  <c r="U95" i="5"/>
  <c r="T97" i="5"/>
  <c r="C98" i="5"/>
  <c r="J73" i="1"/>
  <c r="S73" i="1"/>
  <c r="W73" i="1" s="1"/>
  <c r="K74" i="1"/>
  <c r="I73" i="1"/>
  <c r="C75" i="1"/>
  <c r="T74" i="1"/>
  <c r="U73" i="1"/>
  <c r="D74" i="1"/>
  <c r="D81" i="6" l="1"/>
  <c r="E81" i="6" s="1"/>
  <c r="K81" i="6"/>
  <c r="V81" i="6" s="1"/>
  <c r="Z81" i="6" s="1"/>
  <c r="J81" i="6"/>
  <c r="U82" i="6"/>
  <c r="L82" i="6"/>
  <c r="M82" i="6" s="1"/>
  <c r="C82" i="6"/>
  <c r="W81" i="6"/>
  <c r="C99" i="5"/>
  <c r="T98" i="5"/>
  <c r="U96" i="5"/>
  <c r="D97" i="5"/>
  <c r="J74" i="1"/>
  <c r="S74" i="1"/>
  <c r="W74" i="1" s="1"/>
  <c r="K75" i="1"/>
  <c r="I74" i="1"/>
  <c r="U74" i="1"/>
  <c r="D75" i="1"/>
  <c r="C76" i="1"/>
  <c r="T75" i="1"/>
  <c r="D82" i="6" l="1"/>
  <c r="E82" i="6" s="1"/>
  <c r="K82" i="6"/>
  <c r="V82" i="6" s="1"/>
  <c r="Z82" i="6" s="1"/>
  <c r="J82" i="6"/>
  <c r="U83" i="6"/>
  <c r="L83" i="6"/>
  <c r="M83" i="6" s="1"/>
  <c r="C83" i="6"/>
  <c r="W82" i="6"/>
  <c r="D98" i="5"/>
  <c r="U97" i="5"/>
  <c r="T99" i="5"/>
  <c r="C100" i="5"/>
  <c r="J75" i="1"/>
  <c r="S75" i="1"/>
  <c r="W75" i="1" s="1"/>
  <c r="K76" i="1"/>
  <c r="I75" i="1"/>
  <c r="D76" i="1"/>
  <c r="U75" i="1"/>
  <c r="T76" i="1"/>
  <c r="C77" i="1"/>
  <c r="D83" i="6" l="1"/>
  <c r="E83" i="6" s="1"/>
  <c r="K83" i="6"/>
  <c r="V83" i="6" s="1"/>
  <c r="Z83" i="6" s="1"/>
  <c r="J83" i="6"/>
  <c r="U84" i="6"/>
  <c r="L84" i="6"/>
  <c r="M84" i="6" s="1"/>
  <c r="W83" i="6"/>
  <c r="C84" i="6"/>
  <c r="C101" i="5"/>
  <c r="T100" i="5"/>
  <c r="U98" i="5"/>
  <c r="D99" i="5"/>
  <c r="J76" i="1"/>
  <c r="S76" i="1"/>
  <c r="W76" i="1" s="1"/>
  <c r="K77" i="1"/>
  <c r="I76" i="1"/>
  <c r="T77" i="1"/>
  <c r="C78" i="1"/>
  <c r="D77" i="1"/>
  <c r="U76" i="1"/>
  <c r="D84" i="6" l="1"/>
  <c r="E84" i="6" s="1"/>
  <c r="K84" i="6"/>
  <c r="V84" i="6" s="1"/>
  <c r="Z84" i="6" s="1"/>
  <c r="J84" i="6"/>
  <c r="U85" i="6"/>
  <c r="L85" i="6"/>
  <c r="M85" i="6" s="1"/>
  <c r="C85" i="6"/>
  <c r="W84" i="6"/>
  <c r="D100" i="5"/>
  <c r="U99" i="5"/>
  <c r="T101" i="5"/>
  <c r="C102" i="5"/>
  <c r="J77" i="1"/>
  <c r="S77" i="1"/>
  <c r="W77" i="1" s="1"/>
  <c r="K78" i="1"/>
  <c r="I77" i="1"/>
  <c r="C79" i="1"/>
  <c r="T78" i="1"/>
  <c r="U77" i="1"/>
  <c r="D78" i="1"/>
  <c r="D85" i="6" l="1"/>
  <c r="E85" i="6" s="1"/>
  <c r="K85" i="6"/>
  <c r="V85" i="6" s="1"/>
  <c r="Z85" i="6" s="1"/>
  <c r="J85" i="6"/>
  <c r="U86" i="6"/>
  <c r="L86" i="6"/>
  <c r="M86" i="6" s="1"/>
  <c r="W85" i="6"/>
  <c r="C86" i="6"/>
  <c r="U100" i="5"/>
  <c r="D101" i="5"/>
  <c r="C103" i="5"/>
  <c r="T102" i="5"/>
  <c r="J78" i="1"/>
  <c r="S78" i="1"/>
  <c r="W78" i="1" s="1"/>
  <c r="K79" i="1"/>
  <c r="I78" i="1"/>
  <c r="U78" i="1"/>
  <c r="D79" i="1"/>
  <c r="C80" i="1"/>
  <c r="T79" i="1"/>
  <c r="D86" i="6" l="1"/>
  <c r="E86" i="6" s="1"/>
  <c r="K86" i="6"/>
  <c r="V86" i="6" s="1"/>
  <c r="Z86" i="6" s="1"/>
  <c r="J86" i="6"/>
  <c r="L87" i="6"/>
  <c r="M87" i="6" s="1"/>
  <c r="U87" i="6"/>
  <c r="C87" i="6"/>
  <c r="W86" i="6"/>
  <c r="T103" i="5"/>
  <c r="C104" i="5"/>
  <c r="D102" i="5"/>
  <c r="U101" i="5"/>
  <c r="J79" i="1"/>
  <c r="S79" i="1"/>
  <c r="W79" i="1" s="1"/>
  <c r="K80" i="1"/>
  <c r="I79" i="1"/>
  <c r="D80" i="1"/>
  <c r="U79" i="1"/>
  <c r="T80" i="1"/>
  <c r="C81" i="1"/>
  <c r="D87" i="6" l="1"/>
  <c r="E87" i="6" s="1"/>
  <c r="K87" i="6"/>
  <c r="V87" i="6" s="1"/>
  <c r="Z87" i="6" s="1"/>
  <c r="J87" i="6"/>
  <c r="U88" i="6"/>
  <c r="L88" i="6"/>
  <c r="M88" i="6" s="1"/>
  <c r="W87" i="6"/>
  <c r="C88" i="6"/>
  <c r="U102" i="5"/>
  <c r="D103" i="5"/>
  <c r="C105" i="5"/>
  <c r="T104" i="5"/>
  <c r="J80" i="1"/>
  <c r="S80" i="1"/>
  <c r="W80" i="1" s="1"/>
  <c r="K81" i="1"/>
  <c r="I80" i="1"/>
  <c r="T81" i="1"/>
  <c r="C82" i="1"/>
  <c r="D81" i="1"/>
  <c r="U80" i="1"/>
  <c r="D88" i="6" l="1"/>
  <c r="E88" i="6" s="1"/>
  <c r="K88" i="6"/>
  <c r="V88" i="6" s="1"/>
  <c r="Z88" i="6" s="1"/>
  <c r="J88" i="6"/>
  <c r="U89" i="6"/>
  <c r="L89" i="6"/>
  <c r="M89" i="6" s="1"/>
  <c r="C89" i="6"/>
  <c r="W88" i="6"/>
  <c r="T105" i="5"/>
  <c r="C106" i="5"/>
  <c r="D104" i="5"/>
  <c r="U103" i="5"/>
  <c r="J81" i="1"/>
  <c r="S81" i="1"/>
  <c r="W81" i="1" s="1"/>
  <c r="K82" i="1"/>
  <c r="I81" i="1"/>
  <c r="C83" i="1"/>
  <c r="T82" i="1"/>
  <c r="U81" i="1"/>
  <c r="D82" i="1"/>
  <c r="D89" i="6" l="1"/>
  <c r="E89" i="6" s="1"/>
  <c r="K89" i="6"/>
  <c r="V89" i="6" s="1"/>
  <c r="Z89" i="6" s="1"/>
  <c r="J89" i="6"/>
  <c r="U90" i="6"/>
  <c r="L90" i="6"/>
  <c r="M90" i="6" s="1"/>
  <c r="W89" i="6"/>
  <c r="C90" i="6"/>
  <c r="U104" i="5"/>
  <c r="D105" i="5"/>
  <c r="C107" i="5"/>
  <c r="T106" i="5"/>
  <c r="J82" i="1"/>
  <c r="S82" i="1"/>
  <c r="W82" i="1" s="1"/>
  <c r="K83" i="1"/>
  <c r="I82" i="1"/>
  <c r="U82" i="1"/>
  <c r="D83" i="1"/>
  <c r="C84" i="1"/>
  <c r="T83" i="1"/>
  <c r="D90" i="6" l="1"/>
  <c r="E90" i="6" s="1"/>
  <c r="K90" i="6"/>
  <c r="V90" i="6" s="1"/>
  <c r="Z90" i="6" s="1"/>
  <c r="J90" i="6"/>
  <c r="U91" i="6"/>
  <c r="L91" i="6"/>
  <c r="M91" i="6" s="1"/>
  <c r="C91" i="6"/>
  <c r="W90" i="6"/>
  <c r="T107" i="5"/>
  <c r="C108" i="5"/>
  <c r="D106" i="5"/>
  <c r="U105" i="5"/>
  <c r="J83" i="1"/>
  <c r="S83" i="1"/>
  <c r="W83" i="1" s="1"/>
  <c r="K84" i="1"/>
  <c r="I83" i="1"/>
  <c r="D84" i="1"/>
  <c r="U83" i="1"/>
  <c r="T84" i="1"/>
  <c r="C85" i="1"/>
  <c r="D91" i="6" l="1"/>
  <c r="E91" i="6" s="1"/>
  <c r="K91" i="6"/>
  <c r="V91" i="6" s="1"/>
  <c r="Z91" i="6" s="1"/>
  <c r="J91" i="6"/>
  <c r="U92" i="6"/>
  <c r="L92" i="6"/>
  <c r="M92" i="6" s="1"/>
  <c r="W91" i="6"/>
  <c r="C92" i="6"/>
  <c r="U106" i="5"/>
  <c r="E17" i="5" s="1"/>
  <c r="D107" i="5"/>
  <c r="C109" i="5"/>
  <c r="T108" i="5"/>
  <c r="J84" i="1"/>
  <c r="S84" i="1"/>
  <c r="W84" i="1" s="1"/>
  <c r="K85" i="1"/>
  <c r="I84" i="1"/>
  <c r="T85" i="1"/>
  <c r="C86" i="1"/>
  <c r="D85" i="1"/>
  <c r="U84" i="1"/>
  <c r="D92" i="6" l="1"/>
  <c r="E92" i="6" s="1"/>
  <c r="K92" i="6"/>
  <c r="V92" i="6" s="1"/>
  <c r="Z92" i="6" s="1"/>
  <c r="J92" i="6"/>
  <c r="U93" i="6"/>
  <c r="L93" i="6"/>
  <c r="M93" i="6" s="1"/>
  <c r="W92" i="6"/>
  <c r="C93" i="6"/>
  <c r="T109" i="5"/>
  <c r="C110" i="5"/>
  <c r="U107" i="5"/>
  <c r="D108" i="5"/>
  <c r="J85" i="1"/>
  <c r="S85" i="1"/>
  <c r="W85" i="1" s="1"/>
  <c r="K86" i="1"/>
  <c r="I85" i="1"/>
  <c r="U85" i="1"/>
  <c r="D86" i="1"/>
  <c r="T86" i="1"/>
  <c r="C87" i="1"/>
  <c r="D93" i="6" l="1"/>
  <c r="E93" i="6" s="1"/>
  <c r="K93" i="6"/>
  <c r="V93" i="6" s="1"/>
  <c r="Z93" i="6" s="1"/>
  <c r="J93" i="6"/>
  <c r="U94" i="6"/>
  <c r="L94" i="6"/>
  <c r="M94" i="6" s="1"/>
  <c r="W93" i="6"/>
  <c r="C94" i="6"/>
  <c r="D109" i="5"/>
  <c r="U108" i="5"/>
  <c r="C111" i="5"/>
  <c r="T110" i="5"/>
  <c r="J86" i="1"/>
  <c r="S86" i="1"/>
  <c r="W86" i="1" s="1"/>
  <c r="K87" i="1"/>
  <c r="I86" i="1"/>
  <c r="C88" i="1"/>
  <c r="T87" i="1"/>
  <c r="U86" i="1"/>
  <c r="D87" i="1"/>
  <c r="D94" i="6" l="1"/>
  <c r="E94" i="6" s="1"/>
  <c r="K94" i="6"/>
  <c r="V94" i="6" s="1"/>
  <c r="Z94" i="6" s="1"/>
  <c r="J94" i="6"/>
  <c r="L95" i="6"/>
  <c r="M95" i="6" s="1"/>
  <c r="U95" i="6"/>
  <c r="W94" i="6"/>
  <c r="C95" i="6"/>
  <c r="T111" i="5"/>
  <c r="C112" i="5"/>
  <c r="U109" i="5"/>
  <c r="D110" i="5"/>
  <c r="J87" i="1"/>
  <c r="S87" i="1"/>
  <c r="W87" i="1" s="1"/>
  <c r="K88" i="1"/>
  <c r="I87" i="1"/>
  <c r="U87" i="1"/>
  <c r="D88" i="1"/>
  <c r="C89" i="1"/>
  <c r="T88" i="1"/>
  <c r="D95" i="6" l="1"/>
  <c r="E95" i="6" s="1"/>
  <c r="K95" i="6"/>
  <c r="V95" i="6" s="1"/>
  <c r="Z95" i="6" s="1"/>
  <c r="J95" i="6"/>
  <c r="U96" i="6"/>
  <c r="L96" i="6"/>
  <c r="M96" i="6" s="1"/>
  <c r="W95" i="6"/>
  <c r="C96" i="6"/>
  <c r="D111" i="5"/>
  <c r="U110" i="5"/>
  <c r="C113" i="5"/>
  <c r="T112" i="5"/>
  <c r="J88" i="1"/>
  <c r="S88" i="1"/>
  <c r="W88" i="1" s="1"/>
  <c r="K89" i="1"/>
  <c r="I88" i="1"/>
  <c r="C90" i="1"/>
  <c r="T89" i="1"/>
  <c r="U88" i="1"/>
  <c r="D89" i="1"/>
  <c r="D96" i="6" l="1"/>
  <c r="E96" i="6" s="1"/>
  <c r="K96" i="6"/>
  <c r="V96" i="6" s="1"/>
  <c r="Z96" i="6" s="1"/>
  <c r="J96" i="6"/>
  <c r="U97" i="6"/>
  <c r="L97" i="6"/>
  <c r="M97" i="6" s="1"/>
  <c r="W96" i="6"/>
  <c r="C97" i="6"/>
  <c r="T113" i="5"/>
  <c r="C114" i="5"/>
  <c r="U111" i="5"/>
  <c r="D112" i="5"/>
  <c r="J89" i="1"/>
  <c r="S89" i="1"/>
  <c r="W89" i="1" s="1"/>
  <c r="K90" i="1"/>
  <c r="I89" i="1"/>
  <c r="D90" i="1"/>
  <c r="U89" i="1"/>
  <c r="T90" i="1"/>
  <c r="C91" i="1"/>
  <c r="D97" i="6" l="1"/>
  <c r="E97" i="6" s="1"/>
  <c r="K97" i="6"/>
  <c r="V97" i="6" s="1"/>
  <c r="Z97" i="6" s="1"/>
  <c r="J97" i="6"/>
  <c r="L98" i="6"/>
  <c r="M98" i="6" s="1"/>
  <c r="U98" i="6"/>
  <c r="W97" i="6"/>
  <c r="C98" i="6"/>
  <c r="D113" i="5"/>
  <c r="U112" i="5"/>
  <c r="C115" i="5"/>
  <c r="T114" i="5"/>
  <c r="J90" i="1"/>
  <c r="S90" i="1"/>
  <c r="W90" i="1" s="1"/>
  <c r="K91" i="1"/>
  <c r="I90" i="1"/>
  <c r="T91" i="1"/>
  <c r="C92" i="1"/>
  <c r="D91" i="1"/>
  <c r="U90" i="1"/>
  <c r="D98" i="6" l="1"/>
  <c r="E98" i="6" s="1"/>
  <c r="K98" i="6"/>
  <c r="V98" i="6" s="1"/>
  <c r="Z98" i="6" s="1"/>
  <c r="J98" i="6"/>
  <c r="U99" i="6"/>
  <c r="L99" i="6"/>
  <c r="M99" i="6" s="1"/>
  <c r="W98" i="6"/>
  <c r="C99" i="6"/>
  <c r="U113" i="5"/>
  <c r="D114" i="5"/>
  <c r="T115" i="5"/>
  <c r="C116" i="5"/>
  <c r="J91" i="1"/>
  <c r="S91" i="1"/>
  <c r="W91" i="1" s="1"/>
  <c r="K92" i="1"/>
  <c r="I91" i="1"/>
  <c r="C93" i="1"/>
  <c r="T92" i="1"/>
  <c r="U91" i="1"/>
  <c r="D92" i="1"/>
  <c r="D99" i="6" l="1"/>
  <c r="E99" i="6" s="1"/>
  <c r="K99" i="6"/>
  <c r="V99" i="6" s="1"/>
  <c r="Z99" i="6" s="1"/>
  <c r="J99" i="6"/>
  <c r="U100" i="6"/>
  <c r="L100" i="6"/>
  <c r="M100" i="6" s="1"/>
  <c r="W99" i="6"/>
  <c r="C100" i="6"/>
  <c r="D100" i="6" s="1"/>
  <c r="E100" i="6" s="1"/>
  <c r="C117" i="5"/>
  <c r="T116" i="5"/>
  <c r="U114" i="5"/>
  <c r="D115" i="5"/>
  <c r="J92" i="1"/>
  <c r="S92" i="1"/>
  <c r="W92" i="1" s="1"/>
  <c r="K93" i="1"/>
  <c r="I92" i="1"/>
  <c r="U92" i="1"/>
  <c r="D93" i="1"/>
  <c r="C94" i="1"/>
  <c r="T93" i="1"/>
  <c r="K100" i="6" l="1"/>
  <c r="V100" i="6" s="1"/>
  <c r="Z100" i="6" s="1"/>
  <c r="J100" i="6"/>
  <c r="U101" i="6"/>
  <c r="L101" i="6"/>
  <c r="M101" i="6" s="1"/>
  <c r="W100" i="6"/>
  <c r="C101" i="6"/>
  <c r="D101" i="6" s="1"/>
  <c r="E101" i="6" s="1"/>
  <c r="T117" i="5"/>
  <c r="C118" i="5"/>
  <c r="U115" i="5"/>
  <c r="D116" i="5"/>
  <c r="J93" i="1"/>
  <c r="S93" i="1"/>
  <c r="W93" i="1" s="1"/>
  <c r="K94" i="1"/>
  <c r="I93" i="1"/>
  <c r="T94" i="1"/>
  <c r="C95" i="1"/>
  <c r="D94" i="1"/>
  <c r="U93" i="1"/>
  <c r="K101" i="6" l="1"/>
  <c r="V101" i="6" s="1"/>
  <c r="Z101" i="6" s="1"/>
  <c r="J101" i="6"/>
  <c r="U102" i="6"/>
  <c r="L102" i="6"/>
  <c r="M102" i="6" s="1"/>
  <c r="W101" i="6"/>
  <c r="C102" i="6"/>
  <c r="D102" i="6" s="1"/>
  <c r="E102" i="6" s="1"/>
  <c r="D117" i="5"/>
  <c r="U116" i="5"/>
  <c r="C119" i="5"/>
  <c r="T118" i="5"/>
  <c r="J94" i="1"/>
  <c r="S94" i="1"/>
  <c r="W94" i="1" s="1"/>
  <c r="K95" i="1"/>
  <c r="I94" i="1"/>
  <c r="D95" i="1"/>
  <c r="U94" i="1"/>
  <c r="T95" i="1"/>
  <c r="C96" i="1"/>
  <c r="K102" i="6" l="1"/>
  <c r="V102" i="6" s="1"/>
  <c r="Z102" i="6" s="1"/>
  <c r="J102" i="6"/>
  <c r="L103" i="6"/>
  <c r="M103" i="6" s="1"/>
  <c r="U103" i="6"/>
  <c r="W102" i="6"/>
  <c r="C103" i="6"/>
  <c r="D103" i="6" s="1"/>
  <c r="E103" i="6" s="1"/>
  <c r="T119" i="5"/>
  <c r="C120" i="5"/>
  <c r="U117" i="5"/>
  <c r="D118" i="5"/>
  <c r="J95" i="1"/>
  <c r="S95" i="1"/>
  <c r="W95" i="1" s="1"/>
  <c r="K96" i="1"/>
  <c r="I95" i="1"/>
  <c r="C97" i="1"/>
  <c r="T96" i="1"/>
  <c r="U95" i="1"/>
  <c r="D96" i="1"/>
  <c r="K103" i="6" l="1"/>
  <c r="V103" i="6" s="1"/>
  <c r="Z103" i="6" s="1"/>
  <c r="J103" i="6"/>
  <c r="U104" i="6"/>
  <c r="L104" i="6"/>
  <c r="M104" i="6" s="1"/>
  <c r="W103" i="6"/>
  <c r="C104" i="6"/>
  <c r="W104" i="6" s="1"/>
  <c r="D119" i="5"/>
  <c r="U118" i="5"/>
  <c r="C121" i="5"/>
  <c r="T121" i="5" s="1"/>
  <c r="T120" i="5"/>
  <c r="J96" i="1"/>
  <c r="S96" i="1"/>
  <c r="W96" i="1" s="1"/>
  <c r="K97" i="1"/>
  <c r="I96" i="1"/>
  <c r="U96" i="1"/>
  <c r="D97" i="1"/>
  <c r="C98" i="1"/>
  <c r="T97" i="1"/>
  <c r="K104" i="6" l="1"/>
  <c r="V104" i="6" s="1"/>
  <c r="Z104" i="6" s="1"/>
  <c r="J104" i="6"/>
  <c r="D104" i="6"/>
  <c r="E104" i="6" s="1"/>
  <c r="U119" i="5"/>
  <c r="D120" i="5"/>
  <c r="J97" i="1"/>
  <c r="S97" i="1"/>
  <c r="W97" i="1" s="1"/>
  <c r="K98" i="1"/>
  <c r="I97" i="1"/>
  <c r="T98" i="1"/>
  <c r="C99" i="1"/>
  <c r="D98" i="1"/>
  <c r="U97" i="1"/>
  <c r="D121" i="5" l="1"/>
  <c r="U120" i="5"/>
  <c r="J98" i="1"/>
  <c r="S98" i="1"/>
  <c r="W98" i="1" s="1"/>
  <c r="K99" i="1"/>
  <c r="I98" i="1"/>
  <c r="T99" i="1"/>
  <c r="C100" i="1"/>
  <c r="D99" i="1"/>
  <c r="U98" i="1"/>
  <c r="U121" i="5" l="1"/>
  <c r="J99" i="1"/>
  <c r="S99" i="1"/>
  <c r="W99" i="1" s="1"/>
  <c r="K100" i="1"/>
  <c r="I99" i="1"/>
  <c r="C101" i="1"/>
  <c r="T100" i="1"/>
  <c r="U99" i="1"/>
  <c r="D100" i="1"/>
  <c r="J100" i="1" l="1"/>
  <c r="S100" i="1"/>
  <c r="W100" i="1" s="1"/>
  <c r="K101" i="1"/>
  <c r="I100" i="1"/>
  <c r="U100" i="1"/>
  <c r="D101" i="1"/>
  <c r="C102" i="1"/>
  <c r="T101" i="1"/>
  <c r="J101" i="1" l="1"/>
  <c r="S101" i="1"/>
  <c r="W101" i="1" s="1"/>
  <c r="K102" i="1"/>
  <c r="I101" i="1"/>
  <c r="C103" i="1"/>
  <c r="T103" i="1" s="1"/>
  <c r="T102" i="1"/>
  <c r="D102" i="1"/>
  <c r="U101" i="1"/>
  <c r="J102" i="1" l="1"/>
  <c r="S102" i="1"/>
  <c r="W102" i="1" s="1"/>
  <c r="K103" i="1"/>
  <c r="S103" i="1" s="1"/>
  <c r="W103" i="1" s="1"/>
  <c r="I102" i="1"/>
  <c r="D103" i="1"/>
  <c r="U103" i="1" s="1"/>
  <c r="U102" i="1"/>
  <c r="I103" i="1" l="1"/>
  <c r="J103" i="1"/>
  <c r="X69" i="6"/>
  <c r="X68" i="6"/>
  <c r="X67" i="6"/>
  <c r="X66" i="6"/>
  <c r="X70" i="6"/>
  <c r="X71" i="6"/>
  <c r="X63" i="6"/>
  <c r="X65" i="6"/>
  <c r="X73" i="6"/>
  <c r="X72" i="6"/>
  <c r="X102" i="6"/>
  <c r="X104" i="6"/>
  <c r="X81" i="6"/>
  <c r="X88" i="6"/>
  <c r="X90" i="6"/>
  <c r="X98" i="6"/>
  <c r="X100" i="6"/>
  <c r="X75" i="6"/>
  <c r="X92" i="6"/>
  <c r="X101" i="6"/>
  <c r="X94" i="6"/>
  <c r="X87" i="6"/>
  <c r="X95" i="6"/>
  <c r="X83" i="6"/>
  <c r="X93" i="6"/>
  <c r="X84" i="6"/>
  <c r="X91" i="6"/>
  <c r="X76" i="6"/>
  <c r="X77" i="6"/>
  <c r="X89" i="6"/>
  <c r="X82" i="6"/>
  <c r="X79" i="6"/>
  <c r="X103" i="6"/>
  <c r="X97" i="6"/>
  <c r="X96" i="6"/>
  <c r="X80" i="6"/>
  <c r="X86" i="6"/>
  <c r="X85" i="6"/>
  <c r="X99" i="6"/>
  <c r="X78" i="6"/>
  <c r="X64" i="6"/>
  <c r="F18" i="6" l="1"/>
  <c r="Z60" i="6"/>
  <c r="J63" i="6"/>
  <c r="J71" i="6"/>
  <c r="J68" i="6"/>
  <c r="J65" i="6"/>
  <c r="J73" i="6"/>
  <c r="J66" i="6"/>
  <c r="J67" i="6"/>
  <c r="J64" i="6"/>
  <c r="J72" i="6"/>
  <c r="J69" i="6"/>
  <c r="J70" i="6"/>
</calcChain>
</file>

<file path=xl/sharedStrings.xml><?xml version="1.0" encoding="utf-8"?>
<sst xmlns="http://schemas.openxmlformats.org/spreadsheetml/2006/main" count="804" uniqueCount="244">
  <si>
    <t>Start Date</t>
  </si>
  <si>
    <t>Pills Per Day</t>
  </si>
  <si>
    <t>if then formula</t>
  </si>
  <si>
    <t>IB / Aspirin / etc. = increase if needed</t>
  </si>
  <si>
    <t>Evidence Based = CDC guidelines</t>
  </si>
  <si>
    <t xml:space="preserve">Pain Management = 0 is not realistic </t>
  </si>
  <si>
    <t xml:space="preserve">Physician expert to present to med staff </t>
  </si>
  <si>
    <t>Ortho = what are they doing in regards to opioids upon leaving / discharge</t>
  </si>
  <si>
    <t xml:space="preserve">Recommended Tapering </t>
  </si>
  <si>
    <t xml:space="preserve">1 Day </t>
  </si>
  <si>
    <t xml:space="preserve">2 Day </t>
  </si>
  <si>
    <t xml:space="preserve">3 Day </t>
  </si>
  <si>
    <t xml:space="preserve">4 Day </t>
  </si>
  <si>
    <t xml:space="preserve">5 Day </t>
  </si>
  <si>
    <t xml:space="preserve">6 Day </t>
  </si>
  <si>
    <t xml:space="preserve">7 Day </t>
  </si>
  <si>
    <t xml:space="preserve">8 Day </t>
  </si>
  <si>
    <t xml:space="preserve">9 Day </t>
  </si>
  <si>
    <t xml:space="preserve">10 Day </t>
  </si>
  <si>
    <t xml:space="preserve">11 Day </t>
  </si>
  <si>
    <t xml:space="preserve">12 Day </t>
  </si>
  <si>
    <t xml:space="preserve">13 Day </t>
  </si>
  <si>
    <t xml:space="preserve">14 Day </t>
  </si>
  <si>
    <t xml:space="preserve">15 Day </t>
  </si>
  <si>
    <t xml:space="preserve">16 Day </t>
  </si>
  <si>
    <t xml:space="preserve">17 Day </t>
  </si>
  <si>
    <t xml:space="preserve">18 Day </t>
  </si>
  <si>
    <t xml:space="preserve">19 Day </t>
  </si>
  <si>
    <t xml:space="preserve">20 Day </t>
  </si>
  <si>
    <t xml:space="preserve">21 Day </t>
  </si>
  <si>
    <t xml:space="preserve">22 Day </t>
  </si>
  <si>
    <t xml:space="preserve">23 Day </t>
  </si>
  <si>
    <t xml:space="preserve">24 Day </t>
  </si>
  <si>
    <t xml:space="preserve">25 Day </t>
  </si>
  <si>
    <t xml:space="preserve">26 Day </t>
  </si>
  <si>
    <t xml:space="preserve">27 Day </t>
  </si>
  <si>
    <t xml:space="preserve">28 Day </t>
  </si>
  <si>
    <t xml:space="preserve">29 Day </t>
  </si>
  <si>
    <t xml:space="preserve">30 Day </t>
  </si>
  <si>
    <t xml:space="preserve">31 Day </t>
  </si>
  <si>
    <t xml:space="preserve">32 Day </t>
  </si>
  <si>
    <t xml:space="preserve">33 Day </t>
  </si>
  <si>
    <t xml:space="preserve">34 Day </t>
  </si>
  <si>
    <t xml:space="preserve">35 Day </t>
  </si>
  <si>
    <t xml:space="preserve">36 Day </t>
  </si>
  <si>
    <t xml:space="preserve">37 Day </t>
  </si>
  <si>
    <t xml:space="preserve">38 Day </t>
  </si>
  <si>
    <t xml:space="preserve">39 Day </t>
  </si>
  <si>
    <t xml:space="preserve">40 Day </t>
  </si>
  <si>
    <t xml:space="preserve">41 Day </t>
  </si>
  <si>
    <t xml:space="preserve">42 Day </t>
  </si>
  <si>
    <t xml:space="preserve">43 Day </t>
  </si>
  <si>
    <t xml:space="preserve">44 Day </t>
  </si>
  <si>
    <t xml:space="preserve">45 Day </t>
  </si>
  <si>
    <t>CDC: After 6 Weeks Prescribe in 7 day increments - Subacute Phase</t>
  </si>
  <si>
    <t>CDC Guideline: Acute Phase</t>
  </si>
  <si>
    <t>CDC Goal : Acute Phase</t>
  </si>
  <si>
    <t>Ibuprofen</t>
  </si>
  <si>
    <t>TO PRINT GRAPH CHEAT SHEET</t>
  </si>
  <si>
    <t>Click on Graph</t>
  </si>
  <si>
    <t>Click on File Tab (upper left)</t>
  </si>
  <si>
    <t>Scroll down left side bar to Print - Click Print</t>
  </si>
  <si>
    <t>Print</t>
  </si>
  <si>
    <t xml:space="preserve">IF PRINT IS NOT AN OPTION </t>
  </si>
  <si>
    <t>Scroll to Selection - Select Active Section or Print Chart</t>
  </si>
  <si>
    <t>If NOT REGISTERING</t>
  </si>
  <si>
    <t>Press Save For Graph To Compute</t>
  </si>
  <si>
    <t>Typical drugs/doses, not necessarily recommended, doses should be based on pain control</t>
  </si>
  <si>
    <t>Analgesic Combination (Opiod)</t>
  </si>
  <si>
    <t>Hydrocodone and acetaminophen (2.5mg/325mg,5mg/325mg,7.5mg/325mg,10mg/325mg)</t>
  </si>
  <si>
    <r>
      <t>·</t>
    </r>
    <r>
      <rPr>
        <sz val="7"/>
        <color theme="1"/>
        <rFont val="Times New Roman"/>
        <family val="1"/>
      </rPr>
      <t xml:space="preserve">         </t>
    </r>
    <r>
      <rPr>
        <sz val="11"/>
        <color theme="1"/>
        <rFont val="Calibri"/>
        <family val="2"/>
        <scheme val="minor"/>
      </rPr>
      <t>Adult dose (opioid naïve): 5-10mg 4 times/day MAX acetaminophen 4000 mg daily</t>
    </r>
  </si>
  <si>
    <r>
      <t>·</t>
    </r>
    <r>
      <rPr>
        <sz val="7"/>
        <color theme="1"/>
        <rFont val="Times New Roman"/>
        <family val="1"/>
      </rPr>
      <t xml:space="preserve">         </t>
    </r>
    <r>
      <rPr>
        <sz val="11"/>
        <color theme="1"/>
        <rFont val="Calibri"/>
        <family val="2"/>
        <scheme val="minor"/>
      </rPr>
      <t xml:space="preserve">Geriatric dose: 2.5-5mg of the hydrocodone every 4-6 hours </t>
    </r>
    <r>
      <rPr>
        <b/>
        <sz val="11"/>
        <color theme="1"/>
        <rFont val="Calibri"/>
        <family val="2"/>
        <scheme val="minor"/>
      </rPr>
      <t>MAX</t>
    </r>
    <r>
      <rPr>
        <sz val="11"/>
        <color theme="1"/>
        <rFont val="Calibri"/>
        <family val="2"/>
        <scheme val="minor"/>
      </rPr>
      <t xml:space="preserve"> acetaminophen 4000 mg daily</t>
    </r>
  </si>
  <si>
    <t>Hydrocodone and ibuprofen (2.5mg/200mg, 5mg/200mg, 10mg/200mg)</t>
  </si>
  <si>
    <r>
      <t>·</t>
    </r>
    <r>
      <rPr>
        <sz val="7"/>
        <color theme="1"/>
        <rFont val="Times New Roman"/>
        <family val="1"/>
      </rPr>
      <t xml:space="preserve">         </t>
    </r>
    <r>
      <rPr>
        <sz val="11"/>
        <color theme="1"/>
        <rFont val="Calibri"/>
        <family val="2"/>
        <scheme val="minor"/>
      </rPr>
      <t xml:space="preserve">Adult dose: One tablet (hydrocodone 2.5 mg to 10mg/ibuprofen 200 mg) every 4-6 hours </t>
    </r>
    <r>
      <rPr>
        <b/>
        <sz val="11"/>
        <color theme="1"/>
        <rFont val="Calibri"/>
        <family val="2"/>
        <scheme val="minor"/>
      </rPr>
      <t>MAX</t>
    </r>
    <r>
      <rPr>
        <sz val="11"/>
        <color theme="1"/>
        <rFont val="Calibri"/>
        <family val="2"/>
        <scheme val="minor"/>
      </rPr>
      <t xml:space="preserve"> acetaminophen dose 5 tablets/24 hours; short term therapy &lt; 10 days</t>
    </r>
  </si>
  <si>
    <t>Oxycodone and acetaminophen (2.5mg/325mg, 5mg/325mg, 7.5mg/325mg, 10mg/325mg)</t>
  </si>
  <si>
    <r>
      <t>·</t>
    </r>
    <r>
      <rPr>
        <sz val="7"/>
        <color theme="1"/>
        <rFont val="Times New Roman"/>
        <family val="1"/>
      </rPr>
      <t xml:space="preserve">         </t>
    </r>
    <r>
      <rPr>
        <sz val="11"/>
        <color theme="1"/>
        <rFont val="Calibri"/>
        <family val="2"/>
        <scheme val="minor"/>
      </rPr>
      <t xml:space="preserve">Adult dose: oxycodone 2.5-10mg every 6 hours as needed </t>
    </r>
    <r>
      <rPr>
        <b/>
        <sz val="11"/>
        <color theme="1"/>
        <rFont val="Calibri"/>
        <family val="2"/>
        <scheme val="minor"/>
      </rPr>
      <t xml:space="preserve">MAX </t>
    </r>
    <r>
      <rPr>
        <sz val="11"/>
        <color theme="1"/>
        <rFont val="Calibri"/>
        <family val="2"/>
        <scheme val="minor"/>
      </rPr>
      <t>acetaminophen dose 4000 mg daily</t>
    </r>
  </si>
  <si>
    <t>Oxycodone and ibuprofen (5mg/400mg)</t>
  </si>
  <si>
    <r>
      <t>·</t>
    </r>
    <r>
      <rPr>
        <sz val="7"/>
        <color theme="1"/>
        <rFont val="Times New Roman"/>
        <family val="1"/>
      </rPr>
      <t xml:space="preserve">         </t>
    </r>
    <r>
      <rPr>
        <sz val="11"/>
        <color theme="1"/>
        <rFont val="Calibri"/>
        <family val="2"/>
        <scheme val="minor"/>
      </rPr>
      <t>Adult dose: One oxycodone 5mg/ibuprofen 400mg tablet as needed MAX oxycodone 20mg/ibuprofen 1600 mg in 24 hours—Do not take longer than 7 days</t>
    </r>
  </si>
  <si>
    <t>Analgesic Opiod</t>
  </si>
  <si>
    <t>Acetaminophen and codeine (300mg/30mg, 300mg/60mg, 300mg/15mg)</t>
  </si>
  <si>
    <r>
      <t>·</t>
    </r>
    <r>
      <rPr>
        <sz val="7"/>
        <color theme="1"/>
        <rFont val="Times New Roman"/>
        <family val="1"/>
      </rPr>
      <t xml:space="preserve">         </t>
    </r>
    <r>
      <rPr>
        <sz val="11"/>
        <color theme="1"/>
        <rFont val="Calibri"/>
        <family val="2"/>
        <scheme val="minor"/>
      </rPr>
      <t xml:space="preserve">Adult dosing: acetaminophen 300-1,000mg/dose and codeine 15-60mg/dose every 4 hours </t>
    </r>
    <r>
      <rPr>
        <b/>
        <sz val="11"/>
        <color theme="1"/>
        <rFont val="Calibri"/>
        <family val="2"/>
        <scheme val="minor"/>
      </rPr>
      <t>MAX</t>
    </r>
    <r>
      <rPr>
        <sz val="11"/>
        <color theme="1"/>
        <rFont val="Calibri"/>
        <family val="2"/>
        <scheme val="minor"/>
      </rPr>
      <t xml:space="preserve"> acetaminophen 4,000 mg and codeine 360 mg in 24 hours</t>
    </r>
  </si>
  <si>
    <t>Codeine (15mg, 30mg, 60mg)</t>
  </si>
  <si>
    <r>
      <t>·</t>
    </r>
    <r>
      <rPr>
        <sz val="7"/>
        <color theme="1"/>
        <rFont val="Times New Roman"/>
        <family val="1"/>
      </rPr>
      <t xml:space="preserve">         </t>
    </r>
    <r>
      <rPr>
        <sz val="11"/>
        <color theme="1"/>
        <rFont val="Calibri"/>
        <family val="2"/>
        <scheme val="minor"/>
      </rPr>
      <t xml:space="preserve">Adult dose: 15-60mg every 4 hours as needed </t>
    </r>
    <r>
      <rPr>
        <b/>
        <sz val="11"/>
        <color theme="1"/>
        <rFont val="Calibri"/>
        <family val="2"/>
        <scheme val="minor"/>
      </rPr>
      <t>MAX</t>
    </r>
    <r>
      <rPr>
        <sz val="11"/>
        <color theme="1"/>
        <rFont val="Calibri"/>
        <family val="2"/>
        <scheme val="minor"/>
      </rPr>
      <t xml:space="preserve"> 360mg/day</t>
    </r>
  </si>
  <si>
    <t>Hydromorphone (2mg,  4mg, 6mg)</t>
  </si>
  <si>
    <r>
      <t>·</t>
    </r>
    <r>
      <rPr>
        <sz val="7"/>
        <color theme="1"/>
        <rFont val="Times New Roman"/>
        <family val="1"/>
      </rPr>
      <t xml:space="preserve">         </t>
    </r>
    <r>
      <rPr>
        <sz val="11"/>
        <color theme="1"/>
        <rFont val="Calibri"/>
        <family val="2"/>
        <scheme val="minor"/>
      </rPr>
      <t>Adult dose (opioid naïve): 2-4mg every 4-6 hours as needed</t>
    </r>
  </si>
  <si>
    <t>Oxycodone (5mg, 10mg, 15mg, 20mg, 30mg)</t>
  </si>
  <si>
    <r>
      <t>·</t>
    </r>
    <r>
      <rPr>
        <sz val="7"/>
        <color theme="1"/>
        <rFont val="Times New Roman"/>
        <family val="1"/>
      </rPr>
      <t xml:space="preserve">         </t>
    </r>
    <r>
      <rPr>
        <sz val="11"/>
        <color theme="1"/>
        <rFont val="Calibri"/>
        <family val="2"/>
        <scheme val="minor"/>
      </rPr>
      <t>Adult dose: 5-15mg every 4-6 hours as needed</t>
    </r>
  </si>
  <si>
    <t>Tramadol (50mg)</t>
  </si>
  <si>
    <r>
      <t>·</t>
    </r>
    <r>
      <rPr>
        <sz val="7"/>
        <color theme="1"/>
        <rFont val="Times New Roman"/>
        <family val="1"/>
      </rPr>
      <t xml:space="preserve">         </t>
    </r>
    <r>
      <rPr>
        <sz val="11"/>
        <color theme="1"/>
        <rFont val="Calibri"/>
        <family val="2"/>
        <scheme val="minor"/>
      </rPr>
      <t xml:space="preserve">Adult dose: 50-100mg every 4-6hours </t>
    </r>
    <r>
      <rPr>
        <b/>
        <sz val="11"/>
        <color theme="1"/>
        <rFont val="Calibri"/>
        <family val="2"/>
        <scheme val="minor"/>
      </rPr>
      <t>MAX</t>
    </r>
    <r>
      <rPr>
        <sz val="11"/>
        <color theme="1"/>
        <rFont val="Calibri"/>
        <family val="2"/>
        <scheme val="minor"/>
      </rPr>
      <t xml:space="preserve"> 400 mg/day</t>
    </r>
  </si>
  <si>
    <t>Analgesic Non-opiod</t>
  </si>
  <si>
    <t>Acetaminophen (325mg, 500mg, 650mg)</t>
  </si>
  <si>
    <r>
      <t>·</t>
    </r>
    <r>
      <rPr>
        <sz val="7"/>
        <color theme="1"/>
        <rFont val="Times New Roman"/>
        <family val="1"/>
      </rPr>
      <t xml:space="preserve">         </t>
    </r>
    <r>
      <rPr>
        <sz val="11"/>
        <color theme="1"/>
        <rFont val="Calibri"/>
        <family val="2"/>
        <scheme val="minor"/>
      </rPr>
      <t xml:space="preserve">Adult dose: Regular strength 650mg every 4-6 hours </t>
    </r>
    <r>
      <rPr>
        <b/>
        <sz val="11"/>
        <color theme="1"/>
        <rFont val="Calibri"/>
        <family val="2"/>
        <scheme val="minor"/>
      </rPr>
      <t>MAX</t>
    </r>
    <r>
      <rPr>
        <sz val="11"/>
        <color theme="1"/>
        <rFont val="Calibri"/>
        <family val="2"/>
        <scheme val="minor"/>
      </rPr>
      <t xml:space="preserve"> 3250 mg/day unless directed by HCP then 4000mg/day EXTRA strength 1000mg every 6 hours </t>
    </r>
    <r>
      <rPr>
        <b/>
        <sz val="11"/>
        <color theme="1"/>
        <rFont val="Calibri"/>
        <family val="2"/>
        <scheme val="minor"/>
      </rPr>
      <t>MAX</t>
    </r>
    <r>
      <rPr>
        <sz val="11"/>
        <color theme="1"/>
        <rFont val="Calibri"/>
        <family val="2"/>
        <scheme val="minor"/>
      </rPr>
      <t xml:space="preserve"> 3000mg/day unless directed by HCP then 4000mg/day</t>
    </r>
  </si>
  <si>
    <t>NSAID’s (non-steroidal anti-inflammatories)</t>
  </si>
  <si>
    <t>Diclofenac (50mg)</t>
  </si>
  <si>
    <r>
      <t>·</t>
    </r>
    <r>
      <rPr>
        <sz val="7"/>
        <color theme="1"/>
        <rFont val="Times New Roman"/>
        <family val="1"/>
      </rPr>
      <t xml:space="preserve">         </t>
    </r>
    <r>
      <rPr>
        <sz val="11"/>
        <color theme="1"/>
        <rFont val="Calibri"/>
        <family val="2"/>
        <scheme val="minor"/>
      </rPr>
      <t>Adult dose: 50mg every 8 hours</t>
    </r>
  </si>
  <si>
    <t>Ibuprofen (200mg, 400mg, 600mg, 800mg)</t>
  </si>
  <si>
    <r>
      <t>·</t>
    </r>
    <r>
      <rPr>
        <sz val="7"/>
        <color theme="1"/>
        <rFont val="Times New Roman"/>
        <family val="1"/>
      </rPr>
      <t xml:space="preserve">         </t>
    </r>
    <r>
      <rPr>
        <sz val="11"/>
        <color theme="1"/>
        <rFont val="Calibri"/>
        <family val="2"/>
        <scheme val="minor"/>
      </rPr>
      <t xml:space="preserve">Adult dose: 400-800mg 3-4 times daily </t>
    </r>
    <r>
      <rPr>
        <b/>
        <sz val="11"/>
        <color theme="1"/>
        <rFont val="Calibri"/>
        <family val="2"/>
        <scheme val="minor"/>
      </rPr>
      <t>MAX</t>
    </r>
    <r>
      <rPr>
        <sz val="11"/>
        <color theme="1"/>
        <rFont val="Calibri"/>
        <family val="2"/>
        <scheme val="minor"/>
      </rPr>
      <t xml:space="preserve"> 3200 mg/day</t>
    </r>
  </si>
  <si>
    <t>Naproxen (OTC 220mg, also 275mg, 250mg, 375mg, 500mg, 550mg)</t>
  </si>
  <si>
    <r>
      <t>·</t>
    </r>
    <r>
      <rPr>
        <sz val="7"/>
        <color theme="1"/>
        <rFont val="Times New Roman"/>
        <family val="1"/>
      </rPr>
      <t xml:space="preserve">         </t>
    </r>
    <r>
      <rPr>
        <sz val="11"/>
        <color theme="1"/>
        <rFont val="Calibri"/>
        <family val="2"/>
        <scheme val="minor"/>
      </rPr>
      <t xml:space="preserve">Adult dose: 250mg every 6-8 hours </t>
    </r>
    <r>
      <rPr>
        <b/>
        <sz val="11"/>
        <color theme="1"/>
        <rFont val="Calibri"/>
        <family val="2"/>
        <scheme val="minor"/>
      </rPr>
      <t>MAX</t>
    </r>
    <r>
      <rPr>
        <sz val="11"/>
        <color theme="1"/>
        <rFont val="Calibri"/>
        <family val="2"/>
        <scheme val="minor"/>
      </rPr>
      <t xml:space="preserve"> Day 1: 1,250mg; subsequent daily doses </t>
    </r>
    <r>
      <rPr>
        <b/>
        <sz val="11"/>
        <color theme="1"/>
        <rFont val="Calibri"/>
        <family val="2"/>
        <scheme val="minor"/>
      </rPr>
      <t>MAX</t>
    </r>
    <r>
      <rPr>
        <sz val="11"/>
        <color theme="1"/>
        <rFont val="Calibri"/>
        <family val="2"/>
        <scheme val="minor"/>
      </rPr>
      <t xml:space="preserve"> 1,000mg</t>
    </r>
  </si>
  <si>
    <t>MAX</t>
  </si>
  <si>
    <t>2.5 mg</t>
  </si>
  <si>
    <t>7.5 mg</t>
  </si>
  <si>
    <t>325 mg</t>
  </si>
  <si>
    <t>200 mg</t>
  </si>
  <si>
    <t>20 mg</t>
  </si>
  <si>
    <t>400 mg</t>
  </si>
  <si>
    <t>1600 mg</t>
  </si>
  <si>
    <t>Codeine</t>
  </si>
  <si>
    <t>30 mg</t>
  </si>
  <si>
    <t>60 mg</t>
  </si>
  <si>
    <t>15 mg</t>
  </si>
  <si>
    <t xml:space="preserve">30 mg </t>
  </si>
  <si>
    <t>300 mg</t>
  </si>
  <si>
    <t>360 mg</t>
  </si>
  <si>
    <t>2 mg</t>
  </si>
  <si>
    <t>4 mg</t>
  </si>
  <si>
    <t>Tramadol</t>
  </si>
  <si>
    <t>3250 mg</t>
  </si>
  <si>
    <t>1000 mg</t>
  </si>
  <si>
    <t>3000 mg</t>
  </si>
  <si>
    <t>600 mg</t>
  </si>
  <si>
    <t>800 mg</t>
  </si>
  <si>
    <t>3200 mg</t>
  </si>
  <si>
    <t>220 mg</t>
  </si>
  <si>
    <t>275 mg</t>
  </si>
  <si>
    <t>Naproxen</t>
  </si>
  <si>
    <t>375 mg</t>
  </si>
  <si>
    <t>Codeine, 15 mg</t>
  </si>
  <si>
    <t xml:space="preserve">Codeine, 30 mg </t>
  </si>
  <si>
    <t xml:space="preserve">Codeine, 60 mg </t>
  </si>
  <si>
    <t>Hydrocodone, 2.5 mg</t>
  </si>
  <si>
    <t>Hydromorphone, 2 mg</t>
  </si>
  <si>
    <t>Hydromorphone, 4 mg</t>
  </si>
  <si>
    <t>Hydrocodone, 10 mg</t>
  </si>
  <si>
    <t>Hydrocodone, 5 mg</t>
  </si>
  <si>
    <t>Hydrocodone, 7.5 mg</t>
  </si>
  <si>
    <t>Hydromorphone, 6 mg</t>
  </si>
  <si>
    <t>Tramadol, 50 mg</t>
  </si>
  <si>
    <t>Analgesic (Opioid)</t>
  </si>
  <si>
    <t>Analgesic Non-Opioid &amp; Non-Sterodial Anti-Inflammatories</t>
  </si>
  <si>
    <t xml:space="preserve">Acetaminophen, 300 mg </t>
  </si>
  <si>
    <t>Formula</t>
  </si>
  <si>
    <t xml:space="preserve">Acetaminophen, 325 mg </t>
  </si>
  <si>
    <t>Ibuprofen, 200 mg</t>
  </si>
  <si>
    <t>Acetaminophen, 500 mg</t>
  </si>
  <si>
    <t>Acetaminophen, 650 mg</t>
  </si>
  <si>
    <t>Acetaminophen EXTRA Strenght, 1000 mg</t>
  </si>
  <si>
    <t>Ibuprofen, 400 mg</t>
  </si>
  <si>
    <t>Ibuprofen, 600 mg</t>
  </si>
  <si>
    <t>Ibuprofen, 800 mg</t>
  </si>
  <si>
    <t>Naproxen (OTC), 220 mg</t>
  </si>
  <si>
    <t>Naproxen, 250 mg</t>
  </si>
  <si>
    <t xml:space="preserve">Naproxen, 275 mg </t>
  </si>
  <si>
    <t>Naproxen, 375 mg</t>
  </si>
  <si>
    <t>Naproxen, 500 mg</t>
  </si>
  <si>
    <t>Naproxen, 550 mg</t>
  </si>
  <si>
    <t>Hydromorphone</t>
  </si>
  <si>
    <t>Hydrocoden</t>
  </si>
  <si>
    <t>Acetaminophen</t>
  </si>
  <si>
    <t>Acetaminophen, Extra Strength</t>
  </si>
  <si>
    <t>Naproxen (OTC)</t>
  </si>
  <si>
    <t>5 mg</t>
  </si>
  <si>
    <t>10 mg</t>
  </si>
  <si>
    <t>6 mg</t>
  </si>
  <si>
    <t xml:space="preserve">50 mg </t>
  </si>
  <si>
    <t>500 mg</t>
  </si>
  <si>
    <t>650 mg</t>
  </si>
  <si>
    <t>250 mg</t>
  </si>
  <si>
    <t>550 mg</t>
  </si>
  <si>
    <t>Hours Between</t>
  </si>
  <si>
    <t>50 mg</t>
  </si>
  <si>
    <t>4000 mg</t>
  </si>
  <si>
    <t xml:space="preserve">4 to 6 </t>
  </si>
  <si>
    <t xml:space="preserve">Diclofenac </t>
  </si>
  <si>
    <t>Diclofenac, 50 mg</t>
  </si>
  <si>
    <t xml:space="preserve">6 to 8 </t>
  </si>
  <si>
    <t>Formula For Lists</t>
  </si>
  <si>
    <t>Non-Opioid Anagesic</t>
  </si>
  <si>
    <t>Opioid Anagesic</t>
  </si>
  <si>
    <t>Hours Between Taking Pill</t>
  </si>
  <si>
    <t>Hydrocodone</t>
  </si>
  <si>
    <t xml:space="preserve">Non-Opioid </t>
  </si>
  <si>
    <t>Non-Opioid</t>
  </si>
  <si>
    <t>NonOpioidAntiInflamatory</t>
  </si>
  <si>
    <t>Opioid</t>
  </si>
  <si>
    <t>Codeine_15mg</t>
  </si>
  <si>
    <t>Codeine_30mg</t>
  </si>
  <si>
    <t>Codeine_60mg</t>
  </si>
  <si>
    <t>Hydrocodone_10mg</t>
  </si>
  <si>
    <t>Hydromorphone_2mg</t>
  </si>
  <si>
    <t>Hydromorphone_4mg</t>
  </si>
  <si>
    <t>Hydromorphone_6mg</t>
  </si>
  <si>
    <t>Tramadol_50mg</t>
  </si>
  <si>
    <t>Hydrocodone_2.5mg, Ibuprofen_200mg</t>
  </si>
  <si>
    <t>Hydrocodone_5mg, Ibuprofen_200mg</t>
  </si>
  <si>
    <t>Hydrocodone_7.5mg, Ibuprofen_200mg</t>
  </si>
  <si>
    <t>Hydrocodone_10mg, Ibuprofen_200mg</t>
  </si>
  <si>
    <t xml:space="preserve">Hydrocodone_2.5mg, Acetaminophen_325 mg  </t>
  </si>
  <si>
    <t xml:space="preserve">Hydrocodone_5mg, Acetaminophen_325 mg </t>
  </si>
  <si>
    <t xml:space="preserve">Hydrocodone_7.5mg, Acetaminophen_325 mg </t>
  </si>
  <si>
    <t xml:space="preserve">Hydrocodone_10mg, Acetaminophen_325 mg </t>
  </si>
  <si>
    <t>ACETAMINOPHEN FORMULAS</t>
  </si>
  <si>
    <t>IBUPROFEN FORMULAS</t>
  </si>
  <si>
    <t>MAX DOSAGE EXCEEDED</t>
  </si>
  <si>
    <t>Acetaminophen 325</t>
  </si>
  <si>
    <t>Acetaminophen 500</t>
  </si>
  <si>
    <t>IBUPROFEN 200</t>
  </si>
  <si>
    <t>Formula SET</t>
  </si>
  <si>
    <t>Oxycodone, 2.5 mg</t>
  </si>
  <si>
    <t>Oxycodone</t>
  </si>
  <si>
    <t>Oxycodone, 5 mg</t>
  </si>
  <si>
    <t xml:space="preserve">Oxycodone, 7.5 mg </t>
  </si>
  <si>
    <t xml:space="preserve">Oxycodone, 10 mg </t>
  </si>
  <si>
    <t>Oxycodone, 15 mg</t>
  </si>
  <si>
    <t>Oxycodone, 20 mg</t>
  </si>
  <si>
    <t>Oxycodone, 30 mg</t>
  </si>
  <si>
    <t>Oxycodone_2.5mg</t>
  </si>
  <si>
    <t>Oxycodone_5mg</t>
  </si>
  <si>
    <t>Oxycodone_7.5mg</t>
  </si>
  <si>
    <t>Oxycodone_10mg</t>
  </si>
  <si>
    <t>Oxycodone_15mg</t>
  </si>
  <si>
    <t>Oxycodone_20mg</t>
  </si>
  <si>
    <t>Oxycodone_30mg</t>
  </si>
  <si>
    <t># of Pills/Capsules Taken</t>
  </si>
  <si>
    <t xml:space="preserve">Your review or other use of this document and the information contained within this tool regarding the tapering guidelines for opiates (the “Document”) shall be governed by the terms and conditions stated below. For the purposes of these terms and conditions, “you” shall include all potential users of this Document. </t>
  </si>
  <si>
    <t>Select 2 Copies</t>
  </si>
  <si>
    <t>Provide 1 Copy for the Patient and send the 2nd Copy to HIM for scanning</t>
  </si>
  <si>
    <t>HIM will upload the chart and information into the Patient's Media Release tab in EPIC</t>
  </si>
  <si>
    <t xml:space="preserve">Total Prescription Qty (Pills/Capsules) </t>
  </si>
  <si>
    <t>Acute Pain Management - Therapeutic Taper Schedule</t>
  </si>
  <si>
    <t>Prescription</t>
  </si>
  <si>
    <t>Pills Taken Per Dose</t>
  </si>
  <si>
    <t>IF(AND(OR($E$10='Drop Down Menus'!$A$6,$E$10='Drop Down Menus'!$A$7,$E$10='Drop Down Menus'!$A$8,$E$10='Drop Down Menus'!$A$9),$T$10='Drop Down Menus'!$D$4),$T$10,0)</t>
  </si>
  <si>
    <t>IF(AND(OR($E$10='Drop Down Menus'!$A$10,$E$10='Drop Down Menus'!$A$11,$E$10='Drop Down Menus'!$A$12,$E$10='Drop Down Menus'!$A$13),OR($T$10='Drop Down Menus'!$D$5,$T$10='Drop Down Menus'!$G$62,$T$10='Drop Down Menus'!$G$63,$T$10='Drop Down Menus'!$G$64)),$T$10,0)</t>
  </si>
  <si>
    <t>Joint Replacement Acute Pain Management - Therapeutic Taper Schedule</t>
  </si>
  <si>
    <t>Days Before Taper Start</t>
  </si>
  <si>
    <t>Taper Start Date</t>
  </si>
  <si>
    <t>Delayed Acute Pain Management - Therapeutic Taper Schedule</t>
  </si>
  <si>
    <t>INSTRUCTIONS: Please complete the brown/beige cells below by selecting the prescribed opioid and/or non-opioid from the drop down menu, selecting or typing the number of pills to be taken per dose, number of hours between taking each dose, the taper percentage (note: CDC recommends starting an opioid taper at 20% for non-opioid dependent patients and a -5% taper for non-opioids) as well as selecting a start date.</t>
  </si>
  <si>
    <t>Though PRH believes reasonable efforts have been made to ensure the accuracy of the information contained in the Document, it may include inaccuracies or typographical errors and may be changed or updated without notice. It is intended for discussion and educational purposes only and is provided “AS IS” WITHOUT WARRANTY OF ANY KIND AND RELIANCE ON ANY INFORMATION PRESENTED IS AT YOUR OWN RISK. PRH AND ITS CONTRIBUTORS HEREBY DISCLAIM ALL WARRANTIES AND CONDITIONS WITH REGARD TO THIS INFORMATION, AND ANY AND ALL PRODUCTS, SERVICES AND RELATED GRAPHICS, INCLUDING ALL IMPLIED WARRANTIES AND CONDITIONS OF MERCHANTABILITY, FITNESS FOR A PARTICULAR PURPOSE, WORKMANLIKE EFFORT, TITLE AND NON-INFRINGEMENT. In no event shall PRH be liable for any direct, indirect, punitive, incidental, special, or consequential damages or damages for loss of profits, revenue, data, down time, or use, arising out of or in any way connected with the use of this Document or performance of any services, whether based on contract, tort, negligence, strict liability or otherwise. If you are dissatisfied with any portion of the Document, or with any of these terms of use, your sole and exclusive remedy is to discontinue using the Document. If this limitation of liability or the exclusion of warranty is held inapplicable or unenforceable for any reason, then PRH’s maximum liability for any type of damages shall be limited to U.S. $100.00. This notice shall be construed in accordance with the laws of the State of Wisconsin without regard to its conflict-of-law provisions. You hereby irrevocably consent to the exclusive jurisdiction and venue of courts in Columbia County, Wisconsin for all disputes arising out of or relating in any way to the use of this Document.</t>
  </si>
  <si>
    <t>PRH may terminate these terms and conditions and your use of this Document at any time if you violate any provision of these terms and conditions. Termination of these terms and conditions will not affect any obligations that accrued before the termination.</t>
  </si>
  <si>
    <t>Prairie Ridge Health, Inc. (PRH) may amend these terms and conditions at any time by posting the amended terms on PRH’s website.</t>
  </si>
  <si>
    <t>This Document is the intellectual property of PRH.  PRH retains full copyright ownership, rights and protection in the Document and all material contained therein. You may use this Document for your own purposes. This Document may be freely redistributed in their entirety provided that this notice is not removed. When information from this Document is used, PRH shall be referenced as a resource. This Document may not be sold for profit or used in commercial documents without the written permission of PRH. This Document is provided “as is” without any express or implied warranty. This Document is for educational purposes only and does not constitute nor is it a substitute for professional medical advice. This Document was created for use by PRH and its practitioners in accordance with PRH medical practices and PRH's patient population, and may not be applicable to other hospital environments.  Users are encouraged to consult with pharmacists and consider each hospital's unique environment in tailoring and applying this Document.</t>
  </si>
  <si>
    <t xml:space="preserve">This document is the exclusive and sole property and creation of Prairie Ridge Health (“PRH”).  It may be freely redistributed in its entirety provided that this notice is not removed.  It may not be sold for profit or used in commercial documents without the written permission of PRH.  This document is provided “as is” without any express or implied warranty.  This document is for educational and informational purposes only and does not constitute professional medical advice.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</si>
</sst>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
    <numFmt numFmtId="165" formatCode="0.0%"/>
    <numFmt numFmtId="166" formatCode="0.0"/>
    <numFmt numFmtId="167" formatCode="m/d;@"/>
  </numFmts>
  <fonts count="25">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u/>
      <sz val="11"/>
      <color theme="1"/>
      <name val="Calibri"/>
      <family val="2"/>
      <scheme val="minor"/>
    </font>
    <font>
      <sz val="11"/>
      <color theme="1"/>
      <name val="Symbol"/>
      <family val="1"/>
      <charset val="2"/>
    </font>
    <font>
      <sz val="7"/>
      <color theme="1"/>
      <name val="Times New Roman"/>
      <family val="1"/>
    </font>
    <font>
      <b/>
      <sz val="13"/>
      <color theme="1"/>
      <name val="Calibri"/>
      <family val="2"/>
      <scheme val="minor"/>
    </font>
    <font>
      <b/>
      <sz val="11"/>
      <color theme="1"/>
      <name val="Adobe Fan Heiti Std B"/>
      <family val="2"/>
      <charset val="128"/>
    </font>
    <font>
      <sz val="11"/>
      <color theme="1"/>
      <name val="Adobe Fan Heiti Std B"/>
      <family val="2"/>
      <charset val="128"/>
    </font>
    <font>
      <sz val="13"/>
      <color theme="1"/>
      <name val="Adobe Fan Heiti Std B"/>
      <family val="2"/>
      <charset val="128"/>
    </font>
    <font>
      <b/>
      <sz val="13"/>
      <color theme="1"/>
      <name val="Adobe Fan Heiti Std B"/>
      <family val="2"/>
      <charset val="128"/>
    </font>
    <font>
      <b/>
      <sz val="14"/>
      <color theme="1"/>
      <name val="Adobe Fan Heiti Std B"/>
      <family val="2"/>
      <charset val="128"/>
    </font>
    <font>
      <sz val="11"/>
      <color rgb="FFFF0000"/>
      <name val="Adobe Fan Heiti Std B"/>
      <family val="2"/>
      <charset val="128"/>
    </font>
    <font>
      <b/>
      <sz val="11"/>
      <color rgb="FFFF0000"/>
      <name val="Adobe Fan Heiti Std B"/>
      <family val="2"/>
      <charset val="128"/>
    </font>
    <font>
      <sz val="13"/>
      <color rgb="FFFF0000"/>
      <name val="Adobe Fan Heiti Std B"/>
      <family val="2"/>
      <charset val="128"/>
    </font>
    <font>
      <b/>
      <sz val="14"/>
      <color rgb="FFFF0000"/>
      <name val="Adobe Fan Heiti Std B"/>
      <family val="2"/>
      <charset val="128"/>
    </font>
    <font>
      <i/>
      <sz val="11"/>
      <color theme="1"/>
      <name val="Adobe Fan Heiti Std B"/>
      <family val="2"/>
      <charset val="128"/>
    </font>
    <font>
      <b/>
      <sz val="18"/>
      <color theme="1"/>
      <name val="Adobe Fan Heiti Std B"/>
      <family val="2"/>
      <charset val="128"/>
    </font>
    <font>
      <i/>
      <sz val="10"/>
      <color theme="1"/>
      <name val="Adobe Fan Heiti Std B"/>
      <family val="2"/>
      <charset val="128"/>
    </font>
    <font>
      <b/>
      <sz val="55"/>
      <name val="Adobe Fan Heiti Std B"/>
      <family val="2"/>
      <charset val="128"/>
    </font>
    <font>
      <b/>
      <sz val="50"/>
      <name val="Adobe Fan Heiti Std B"/>
      <family val="2"/>
      <charset val="128"/>
    </font>
    <font>
      <sz val="30"/>
      <color theme="1"/>
      <name val="Adobe Fan Heiti Std B"/>
      <family val="2"/>
      <charset val="128"/>
    </font>
    <font>
      <sz val="20"/>
      <color theme="1"/>
      <name val="Adobe Fan Heiti Std B"/>
      <family val="2"/>
      <charset val="128"/>
    </font>
    <font>
      <b/>
      <sz val="16"/>
      <color theme="1"/>
      <name val="Adobe Fan Heiti Std B"/>
    </font>
  </fonts>
  <fills count="8">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9" fontId="3" fillId="0" borderId="0" applyFont="0" applyFill="0" applyBorder="0" applyAlignment="0" applyProtection="0"/>
  </cellStyleXfs>
  <cellXfs count="167">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indent="5"/>
    </xf>
    <xf numFmtId="0" fontId="1" fillId="0" borderId="0" xfId="0" applyFont="1"/>
    <xf numFmtId="0" fontId="0" fillId="0" borderId="0" xfId="0" applyAlignment="1">
      <alignment horizontal="center" vertical="center"/>
    </xf>
    <xf numFmtId="0" fontId="0" fillId="0" borderId="1" xfId="0" applyBorder="1" applyAlignment="1">
      <alignment vertical="center"/>
    </xf>
    <xf numFmtId="0" fontId="7" fillId="2" borderId="1" xfId="0" applyFont="1" applyFill="1" applyBorder="1" applyAlignment="1">
      <alignment horizontal="center"/>
    </xf>
    <xf numFmtId="0" fontId="0" fillId="0" borderId="2" xfId="0" applyBorder="1"/>
    <xf numFmtId="0" fontId="0" fillId="0" borderId="1" xfId="0" applyBorder="1"/>
    <xf numFmtId="0" fontId="1" fillId="0" borderId="1" xfId="0" applyFont="1" applyBorder="1"/>
    <xf numFmtId="0" fontId="1" fillId="0" borderId="1" xfId="0" applyFont="1" applyBorder="1" applyAlignment="1">
      <alignment horizontal="center"/>
    </xf>
    <xf numFmtId="0" fontId="0" fillId="0" borderId="1" xfId="0" applyBorder="1" applyAlignment="1">
      <alignment horizontal="center" vertical="center"/>
    </xf>
    <xf numFmtId="0" fontId="1" fillId="0" borderId="1" xfId="0" applyFont="1"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xf numFmtId="0" fontId="1" fillId="0" borderId="0" xfId="0" applyFont="1" applyBorder="1" applyAlignment="1">
      <alignment horizontal="left"/>
    </xf>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1" xfId="0" applyFont="1" applyBorder="1" applyAlignment="1">
      <alignment horizontal="left"/>
    </xf>
    <xf numFmtId="0" fontId="0" fillId="0" borderId="0" xfId="0"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xf>
    <xf numFmtId="0" fontId="0" fillId="0" borderId="0" xfId="0" applyFont="1" applyBorder="1"/>
    <xf numFmtId="0" fontId="2" fillId="0" borderId="0" xfId="0" applyFont="1" applyBorder="1" applyAlignment="1">
      <alignment horizontal="center" vertical="center"/>
    </xf>
    <xf numFmtId="0" fontId="8" fillId="2" borderId="1" xfId="0" applyFont="1" applyFill="1" applyBorder="1"/>
    <xf numFmtId="0" fontId="8" fillId="2" borderId="2" xfId="0" applyFont="1" applyFill="1" applyBorder="1"/>
    <xf numFmtId="0" fontId="8" fillId="2" borderId="0" xfId="0" applyFont="1" applyFill="1" applyBorder="1"/>
    <xf numFmtId="0" fontId="9" fillId="0" borderId="0" xfId="0" applyFont="1"/>
    <xf numFmtId="0" fontId="9" fillId="0" borderId="0" xfId="0" applyFont="1" applyFill="1"/>
    <xf numFmtId="0" fontId="10" fillId="0" borderId="0" xfId="0" applyFont="1" applyAlignment="1">
      <alignment horizontal="center"/>
    </xf>
    <xf numFmtId="0" fontId="9" fillId="2" borderId="0" xfId="0" applyFont="1" applyFill="1"/>
    <xf numFmtId="0" fontId="10" fillId="2" borderId="0" xfId="0" applyFont="1" applyFill="1" applyAlignment="1">
      <alignment horizontal="center"/>
    </xf>
    <xf numFmtId="0" fontId="11" fillId="2" borderId="1" xfId="0" applyFont="1" applyFill="1" applyBorder="1" applyAlignment="1">
      <alignment horizontal="center"/>
    </xf>
    <xf numFmtId="0" fontId="11" fillId="2" borderId="0" xfId="0" applyFont="1" applyFill="1" applyBorder="1" applyAlignment="1">
      <alignment horizontal="center"/>
    </xf>
    <xf numFmtId="1" fontId="12" fillId="2" borderId="0" xfId="0" applyNumberFormat="1" applyFont="1" applyFill="1" applyAlignment="1">
      <alignment horizontal="center"/>
    </xf>
    <xf numFmtId="0" fontId="10" fillId="0" borderId="0" xfId="0" applyFont="1" applyFill="1" applyBorder="1" applyAlignment="1">
      <alignment horizontal="center"/>
    </xf>
    <xf numFmtId="0" fontId="10" fillId="2" borderId="1" xfId="0" applyFont="1" applyFill="1" applyBorder="1" applyAlignment="1">
      <alignment horizontal="center"/>
    </xf>
    <xf numFmtId="0" fontId="10" fillId="3" borderId="1"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1" fontId="12" fillId="2" borderId="0" xfId="0" applyNumberFormat="1" applyFont="1" applyFill="1" applyAlignment="1" applyProtection="1">
      <alignment horizontal="center"/>
      <protection locked="0"/>
    </xf>
    <xf numFmtId="0" fontId="10" fillId="2" borderId="2" xfId="0" applyFont="1" applyFill="1" applyBorder="1" applyAlignment="1">
      <alignment horizontal="center"/>
    </xf>
    <xf numFmtId="0" fontId="10" fillId="3" borderId="2" xfId="0" applyFont="1" applyFill="1" applyBorder="1" applyAlignment="1" applyProtection="1">
      <alignment horizontal="center"/>
      <protection locked="0"/>
    </xf>
    <xf numFmtId="10" fontId="10" fillId="2" borderId="2" xfId="0" applyNumberFormat="1" applyFont="1" applyFill="1" applyBorder="1" applyAlignment="1">
      <alignment horizontal="center"/>
    </xf>
    <xf numFmtId="0" fontId="10" fillId="0" borderId="0" xfId="0" applyFont="1" applyFill="1" applyBorder="1" applyAlignment="1">
      <alignment horizontal="left"/>
    </xf>
    <xf numFmtId="14" fontId="10" fillId="2" borderId="1" xfId="0" applyNumberFormat="1" applyFont="1" applyFill="1" applyBorder="1" applyAlignment="1">
      <alignment horizontal="center"/>
    </xf>
    <xf numFmtId="14" fontId="10" fillId="2" borderId="0" xfId="0" applyNumberFormat="1" applyFont="1" applyFill="1" applyBorder="1" applyAlignment="1">
      <alignment horizontal="center"/>
    </xf>
    <xf numFmtId="0" fontId="13" fillId="0" borderId="0" xfId="0" applyFont="1" applyFill="1"/>
    <xf numFmtId="0" fontId="14" fillId="0" borderId="0" xfId="0" applyFont="1" applyFill="1" applyBorder="1"/>
    <xf numFmtId="14" fontId="15" fillId="0" borderId="0" xfId="0" applyNumberFormat="1" applyFont="1" applyFill="1" applyBorder="1" applyAlignment="1">
      <alignment horizontal="center"/>
    </xf>
    <xf numFmtId="1" fontId="16" fillId="0" borderId="0" xfId="0" applyNumberFormat="1" applyFont="1" applyFill="1" applyAlignment="1">
      <alignment horizontal="center"/>
    </xf>
    <xf numFmtId="0" fontId="9" fillId="0" borderId="0" xfId="0" applyFont="1" applyAlignment="1">
      <alignment horizontal="center"/>
    </xf>
    <xf numFmtId="1" fontId="9" fillId="0" borderId="0" xfId="0" applyNumberFormat="1" applyFont="1"/>
    <xf numFmtId="0" fontId="9" fillId="0" borderId="0" xfId="0" applyFont="1" applyFill="1" applyAlignment="1">
      <alignment horizontal="left"/>
    </xf>
    <xf numFmtId="0" fontId="9" fillId="6" borderId="0" xfId="0" applyFont="1" applyFill="1" applyAlignment="1">
      <alignment horizontal="right"/>
    </xf>
    <xf numFmtId="0" fontId="9" fillId="6" borderId="0" xfId="0" applyFont="1" applyFill="1" applyAlignment="1">
      <alignment horizontal="left"/>
    </xf>
    <xf numFmtId="0" fontId="9" fillId="6" borderId="3" xfId="0" applyFont="1" applyFill="1" applyBorder="1" applyAlignment="1">
      <alignment horizontal="left"/>
    </xf>
    <xf numFmtId="0" fontId="9" fillId="6" borderId="0" xfId="0" applyFont="1" applyFill="1" applyBorder="1" applyAlignment="1">
      <alignment horizontal="left"/>
    </xf>
    <xf numFmtId="0" fontId="9" fillId="6" borderId="3" xfId="0" applyFont="1" applyFill="1" applyBorder="1" applyAlignment="1">
      <alignment horizontal="right"/>
    </xf>
    <xf numFmtId="0" fontId="9" fillId="4" borderId="0" xfId="0" applyFont="1" applyFill="1" applyAlignment="1">
      <alignment horizontal="center"/>
    </xf>
    <xf numFmtId="0" fontId="9" fillId="5" borderId="0" xfId="0" applyFont="1" applyFill="1" applyAlignment="1">
      <alignment horizontal="left"/>
    </xf>
    <xf numFmtId="1" fontId="9" fillId="5" borderId="0" xfId="0" applyNumberFormat="1" applyFont="1" applyFill="1" applyBorder="1" applyAlignment="1">
      <alignment horizontal="left"/>
    </xf>
    <xf numFmtId="0" fontId="17" fillId="0" borderId="0" xfId="0" applyFont="1" applyFill="1" applyAlignment="1">
      <alignment horizontal="right"/>
    </xf>
    <xf numFmtId="14" fontId="9" fillId="6" borderId="0" xfId="0" applyNumberFormat="1" applyFont="1" applyFill="1" applyAlignment="1">
      <alignment horizontal="left"/>
    </xf>
    <xf numFmtId="0" fontId="9" fillId="6" borderId="0" xfId="0" applyFont="1" applyFill="1" applyAlignment="1">
      <alignment horizontal="center"/>
    </xf>
    <xf numFmtId="0" fontId="9" fillId="6" borderId="3" xfId="0" quotePrefix="1" applyFont="1" applyFill="1" applyBorder="1" applyAlignment="1">
      <alignment horizontal="center"/>
    </xf>
    <xf numFmtId="0" fontId="9" fillId="6" borderId="0" xfId="0" quotePrefix="1" applyFont="1" applyFill="1" applyAlignment="1">
      <alignment horizontal="center"/>
    </xf>
    <xf numFmtId="1" fontId="9" fillId="6" borderId="3" xfId="0" quotePrefix="1" applyNumberFormat="1" applyFont="1" applyFill="1" applyBorder="1" applyAlignment="1">
      <alignment horizontal="center"/>
    </xf>
    <xf numFmtId="1" fontId="9" fillId="6" borderId="0" xfId="0" quotePrefix="1" applyNumberFormat="1" applyFont="1" applyFill="1" applyBorder="1" applyAlignment="1">
      <alignment horizontal="center"/>
    </xf>
    <xf numFmtId="1" fontId="9" fillId="6" borderId="0" xfId="0" quotePrefix="1" applyNumberFormat="1" applyFont="1" applyFill="1" applyAlignment="1">
      <alignment horizontal="center"/>
    </xf>
    <xf numFmtId="0" fontId="9" fillId="6" borderId="0" xfId="0" quotePrefix="1" applyFont="1" applyFill="1" applyBorder="1" applyAlignment="1">
      <alignment horizontal="center"/>
    </xf>
    <xf numFmtId="0" fontId="9" fillId="6" borderId="4" xfId="0" quotePrefix="1" applyFont="1" applyFill="1" applyBorder="1" applyAlignment="1">
      <alignment horizontal="center"/>
    </xf>
    <xf numFmtId="164" fontId="9" fillId="0" borderId="0" xfId="0" applyNumberFormat="1" applyFont="1" applyAlignment="1">
      <alignment horizontal="center"/>
    </xf>
    <xf numFmtId="1" fontId="9" fillId="4" borderId="0" xfId="0" applyNumberFormat="1" applyFont="1" applyFill="1" applyAlignment="1">
      <alignment horizontal="center"/>
    </xf>
    <xf numFmtId="1" fontId="9" fillId="6" borderId="0" xfId="0" applyNumberFormat="1" applyFont="1" applyFill="1" applyAlignment="1">
      <alignment horizontal="center"/>
    </xf>
    <xf numFmtId="0" fontId="9" fillId="0" borderId="1" xfId="0" applyFont="1" applyBorder="1"/>
    <xf numFmtId="0" fontId="9" fillId="0" borderId="1" xfId="0" applyFont="1" applyFill="1" applyBorder="1"/>
    <xf numFmtId="0" fontId="17" fillId="0" borderId="1" xfId="0" applyFont="1" applyFill="1" applyBorder="1" applyAlignment="1">
      <alignment horizontal="right"/>
    </xf>
    <xf numFmtId="14" fontId="9" fillId="6" borderId="1" xfId="0" applyNumberFormat="1" applyFont="1" applyFill="1" applyBorder="1" applyAlignment="1">
      <alignment horizontal="left"/>
    </xf>
    <xf numFmtId="1" fontId="9" fillId="6" borderId="1" xfId="0" applyNumberFormat="1" applyFont="1" applyFill="1" applyBorder="1" applyAlignment="1">
      <alignment horizontal="center"/>
    </xf>
    <xf numFmtId="0" fontId="9" fillId="6" borderId="1" xfId="0" quotePrefix="1" applyFont="1" applyFill="1" applyBorder="1" applyAlignment="1">
      <alignment horizontal="center"/>
    </xf>
    <xf numFmtId="1" fontId="9" fillId="6" borderId="1" xfId="0" quotePrefix="1" applyNumberFormat="1" applyFont="1" applyFill="1" applyBorder="1" applyAlignment="1">
      <alignment horizontal="center"/>
    </xf>
    <xf numFmtId="0" fontId="9" fillId="6" borderId="5" xfId="0" quotePrefix="1" applyFont="1" applyFill="1" applyBorder="1" applyAlignment="1">
      <alignment horizontal="center"/>
    </xf>
    <xf numFmtId="164" fontId="9" fillId="0" borderId="1" xfId="0" applyNumberFormat="1" applyFont="1" applyBorder="1" applyAlignment="1">
      <alignment horizontal="center"/>
    </xf>
    <xf numFmtId="1" fontId="9" fillId="4" borderId="1" xfId="0" applyNumberFormat="1" applyFont="1" applyFill="1" applyBorder="1" applyAlignment="1">
      <alignment horizontal="center"/>
    </xf>
    <xf numFmtId="1" fontId="9" fillId="5" borderId="1" xfId="0" applyNumberFormat="1" applyFont="1" applyFill="1" applyBorder="1" applyAlignment="1">
      <alignment horizontal="left"/>
    </xf>
    <xf numFmtId="1" fontId="9" fillId="4" borderId="0" xfId="0" applyNumberFormat="1" applyFont="1" applyFill="1" applyBorder="1" applyAlignment="1">
      <alignment horizontal="center"/>
    </xf>
    <xf numFmtId="14" fontId="9" fillId="0" borderId="0" xfId="0" applyNumberFormat="1" applyFont="1" applyAlignment="1">
      <alignment horizontal="center"/>
    </xf>
    <xf numFmtId="0" fontId="18" fillId="0" borderId="0" xfId="0" applyFont="1"/>
    <xf numFmtId="1" fontId="9" fillId="7" borderId="0" xfId="0" applyNumberFormat="1" applyFont="1" applyFill="1" applyBorder="1" applyAlignment="1">
      <alignment horizontal="left"/>
    </xf>
    <xf numFmtId="0" fontId="17" fillId="0" borderId="0" xfId="0" applyFont="1" applyFill="1" applyBorder="1" applyAlignment="1">
      <alignment horizontal="right"/>
    </xf>
    <xf numFmtId="14" fontId="9" fillId="6" borderId="0" xfId="0" applyNumberFormat="1" applyFont="1" applyFill="1" applyBorder="1" applyAlignment="1">
      <alignment horizontal="left"/>
    </xf>
    <xf numFmtId="1" fontId="9" fillId="6" borderId="0" xfId="0" applyNumberFormat="1" applyFont="1" applyFill="1" applyBorder="1" applyAlignment="1">
      <alignment horizontal="center"/>
    </xf>
    <xf numFmtId="14" fontId="9" fillId="0" borderId="1" xfId="0" applyNumberFormat="1" applyFont="1" applyBorder="1" applyAlignment="1">
      <alignment horizontal="center"/>
    </xf>
    <xf numFmtId="1" fontId="9" fillId="7" borderId="1" xfId="0" applyNumberFormat="1" applyFont="1" applyFill="1" applyBorder="1" applyAlignment="1">
      <alignment horizontal="left"/>
    </xf>
    <xf numFmtId="1" fontId="9" fillId="0" borderId="0" xfId="0" applyNumberFormat="1" applyFont="1" applyFill="1" applyBorder="1" applyAlignment="1">
      <alignment horizontal="left"/>
    </xf>
    <xf numFmtId="0" fontId="9" fillId="6" borderId="0" xfId="0" applyFont="1" applyFill="1"/>
    <xf numFmtId="0" fontId="18" fillId="6" borderId="0" xfId="0" applyFont="1" applyFill="1"/>
    <xf numFmtId="0" fontId="9" fillId="0" borderId="0" xfId="0" applyFont="1" applyProtection="1">
      <protection locked="0"/>
    </xf>
    <xf numFmtId="0" fontId="19" fillId="0" borderId="0" xfId="0" applyFont="1" applyFill="1" applyAlignment="1">
      <alignment horizontal="left" vertical="center" wrapText="1"/>
    </xf>
    <xf numFmtId="0" fontId="19" fillId="0" borderId="0" xfId="0" applyFont="1" applyFill="1" applyAlignment="1">
      <alignment horizontal="left" vertical="center"/>
    </xf>
    <xf numFmtId="0" fontId="19" fillId="0" borderId="0" xfId="0" applyFont="1" applyFill="1" applyBorder="1" applyAlignment="1">
      <alignment horizontal="left" vertical="center" wrapText="1"/>
    </xf>
    <xf numFmtId="0" fontId="8" fillId="0" borderId="0" xfId="0" applyFont="1" applyFill="1" applyBorder="1"/>
    <xf numFmtId="14" fontId="10" fillId="0" borderId="0" xfId="0" applyNumberFormat="1" applyFont="1" applyFill="1" applyBorder="1" applyAlignment="1">
      <alignment horizontal="center"/>
    </xf>
    <xf numFmtId="1" fontId="12" fillId="0" borderId="0" xfId="0" applyNumberFormat="1" applyFont="1" applyFill="1" applyAlignment="1">
      <alignment horizontal="center"/>
    </xf>
    <xf numFmtId="0" fontId="19" fillId="0" borderId="0" xfId="0" applyFont="1" applyFill="1" applyAlignment="1">
      <alignment vertical="center" wrapText="1"/>
    </xf>
    <xf numFmtId="0" fontId="19" fillId="0" borderId="0" xfId="0" applyFont="1" applyFill="1" applyAlignment="1">
      <alignment vertical="center"/>
    </xf>
    <xf numFmtId="0" fontId="9" fillId="0" borderId="0" xfId="0" applyFont="1" applyAlignment="1">
      <alignment horizontal="center"/>
    </xf>
    <xf numFmtId="0" fontId="9" fillId="6" borderId="0" xfId="0" applyFont="1" applyFill="1" applyAlignment="1">
      <alignment horizontal="center"/>
    </xf>
    <xf numFmtId="165" fontId="10" fillId="3" borderId="2" xfId="1" applyNumberFormat="1" applyFont="1" applyFill="1" applyBorder="1" applyAlignment="1" applyProtection="1">
      <alignment horizontal="center"/>
      <protection locked="0"/>
    </xf>
    <xf numFmtId="165" fontId="10" fillId="2" borderId="2" xfId="1" applyNumberFormat="1" applyFont="1" applyFill="1" applyBorder="1" applyAlignment="1" applyProtection="1">
      <alignment horizontal="center"/>
      <protection locked="0"/>
    </xf>
    <xf numFmtId="165" fontId="12" fillId="2" borderId="0" xfId="0" applyNumberFormat="1" applyFont="1" applyFill="1" applyAlignment="1" applyProtection="1">
      <alignment horizontal="center"/>
      <protection locked="0"/>
    </xf>
    <xf numFmtId="166" fontId="10" fillId="3" borderId="2" xfId="0" applyNumberFormat="1" applyFont="1" applyFill="1" applyBorder="1" applyAlignment="1" applyProtection="1">
      <alignment horizontal="center"/>
      <protection locked="0"/>
    </xf>
    <xf numFmtId="166" fontId="10" fillId="2" borderId="2" xfId="0" applyNumberFormat="1" applyFont="1" applyFill="1" applyBorder="1" applyAlignment="1" applyProtection="1">
      <alignment horizontal="center"/>
      <protection locked="0"/>
    </xf>
    <xf numFmtId="166" fontId="12" fillId="2" borderId="0" xfId="0" applyNumberFormat="1" applyFont="1" applyFill="1" applyAlignment="1" applyProtection="1">
      <alignment horizontal="center"/>
      <protection locked="0"/>
    </xf>
    <xf numFmtId="166" fontId="10" fillId="2" borderId="0" xfId="0" applyNumberFormat="1" applyFont="1" applyFill="1" applyBorder="1" applyAlignment="1">
      <alignment horizontal="center"/>
    </xf>
    <xf numFmtId="0" fontId="21" fillId="0" borderId="0" xfId="0" applyFont="1" applyFill="1" applyAlignment="1">
      <alignment vertical="center"/>
    </xf>
    <xf numFmtId="167" fontId="9" fillId="0" borderId="0" xfId="0" applyNumberFormat="1" applyFont="1" applyAlignment="1">
      <alignment horizontal="center"/>
    </xf>
    <xf numFmtId="167" fontId="9" fillId="0" borderId="1" xfId="0" applyNumberFormat="1" applyFont="1" applyBorder="1" applyAlignment="1">
      <alignment horizontal="center"/>
    </xf>
    <xf numFmtId="167" fontId="9" fillId="0" borderId="0" xfId="0" applyNumberFormat="1" applyFont="1"/>
    <xf numFmtId="165" fontId="12" fillId="2" borderId="0" xfId="1" applyNumberFormat="1" applyFont="1" applyFill="1" applyAlignment="1" applyProtection="1">
      <alignment horizontal="center"/>
      <protection locked="0"/>
    </xf>
    <xf numFmtId="10" fontId="10" fillId="2" borderId="1" xfId="0" applyNumberFormat="1" applyFont="1" applyFill="1" applyBorder="1" applyAlignment="1">
      <alignment horizontal="center"/>
    </xf>
    <xf numFmtId="2" fontId="9" fillId="6" borderId="0" xfId="0" applyNumberFormat="1" applyFont="1" applyFill="1" applyAlignment="1">
      <alignment horizontal="left"/>
    </xf>
    <xf numFmtId="1" fontId="10" fillId="3" borderId="2" xfId="0" applyNumberFormat="1" applyFont="1" applyFill="1" applyBorder="1" applyAlignment="1" applyProtection="1">
      <alignment horizontal="center"/>
      <protection locked="0"/>
    </xf>
    <xf numFmtId="0" fontId="22" fillId="0" borderId="0" xfId="0" applyFont="1"/>
    <xf numFmtId="0" fontId="23" fillId="0" borderId="0" xfId="0" applyFont="1"/>
    <xf numFmtId="0" fontId="23" fillId="0" borderId="0" xfId="0" applyFont="1" applyFill="1"/>
    <xf numFmtId="0" fontId="10" fillId="3" borderId="1" xfId="0" applyFont="1" applyFill="1" applyBorder="1" applyAlignment="1" applyProtection="1">
      <protection locked="0"/>
    </xf>
    <xf numFmtId="0" fontId="10" fillId="2" borderId="1" xfId="0" applyFont="1" applyFill="1" applyBorder="1" applyAlignment="1" applyProtection="1">
      <protection locked="0"/>
    </xf>
    <xf numFmtId="1" fontId="12" fillId="2" borderId="0" xfId="0" applyNumberFormat="1" applyFont="1" applyFill="1" applyAlignment="1" applyProtection="1">
      <protection locked="0"/>
    </xf>
    <xf numFmtId="0" fontId="21" fillId="0" borderId="0" xfId="0" applyFont="1" applyFill="1" applyAlignment="1">
      <alignment horizontal="center" vertical="center"/>
    </xf>
    <xf numFmtId="0" fontId="9" fillId="0" borderId="0" xfId="0" applyFont="1" applyAlignment="1">
      <alignment horizontal="center"/>
    </xf>
    <xf numFmtId="0" fontId="9" fillId="6" borderId="0" xfId="0" applyFont="1" applyFill="1" applyBorder="1" applyAlignment="1">
      <alignment horizontal="center"/>
    </xf>
    <xf numFmtId="10" fontId="10" fillId="2" borderId="0" xfId="0" applyNumberFormat="1" applyFont="1" applyFill="1" applyBorder="1" applyAlignment="1">
      <alignment horizontal="center"/>
    </xf>
    <xf numFmtId="0" fontId="10" fillId="2" borderId="0" xfId="0" applyFont="1" applyFill="1" applyBorder="1" applyAlignment="1" applyProtection="1">
      <alignment horizontal="center"/>
      <protection locked="0"/>
    </xf>
    <xf numFmtId="166" fontId="10" fillId="2" borderId="0" xfId="0" applyNumberFormat="1" applyFont="1" applyFill="1" applyBorder="1" applyAlignment="1" applyProtection="1">
      <alignment horizontal="center"/>
      <protection locked="0"/>
    </xf>
    <xf numFmtId="165" fontId="10" fillId="2" borderId="0" xfId="1" applyNumberFormat="1" applyFont="1" applyFill="1" applyBorder="1" applyAlignment="1" applyProtection="1">
      <alignment horizontal="center"/>
      <protection locked="0"/>
    </xf>
    <xf numFmtId="0" fontId="10" fillId="6" borderId="0" xfId="0" applyFont="1" applyFill="1" applyAlignment="1">
      <alignment horizontal="center"/>
    </xf>
    <xf numFmtId="0" fontId="19" fillId="6" borderId="0" xfId="0" applyFont="1" applyFill="1" applyAlignment="1">
      <alignment vertical="center" wrapText="1"/>
    </xf>
    <xf numFmtId="0" fontId="19" fillId="6" borderId="0" xfId="0" applyFont="1" applyFill="1" applyAlignment="1">
      <alignment vertical="center"/>
    </xf>
    <xf numFmtId="0" fontId="19" fillId="6" borderId="6" xfId="0" applyFont="1" applyFill="1" applyBorder="1" applyAlignment="1">
      <alignment vertical="center" wrapText="1"/>
    </xf>
    <xf numFmtId="0" fontId="19" fillId="6" borderId="0" xfId="0" applyFont="1" applyFill="1" applyAlignment="1">
      <alignment horizontal="left" vertical="center"/>
    </xf>
    <xf numFmtId="0" fontId="19" fillId="6" borderId="6" xfId="0" applyFont="1" applyFill="1" applyBorder="1" applyAlignment="1">
      <alignment horizontal="left" vertical="center" wrapText="1"/>
    </xf>
    <xf numFmtId="0" fontId="19" fillId="6" borderId="0" xfId="0" applyFont="1" applyFill="1" applyAlignment="1">
      <alignment horizontal="left" vertical="center"/>
    </xf>
    <xf numFmtId="0" fontId="9" fillId="0" borderId="0" xfId="0" applyFont="1" applyAlignment="1">
      <alignment horizontal="center"/>
    </xf>
    <xf numFmtId="0" fontId="9" fillId="6" borderId="0" xfId="0" applyFont="1" applyFill="1" applyAlignment="1">
      <alignment horizontal="center"/>
    </xf>
    <xf numFmtId="0" fontId="9" fillId="6" borderId="0" xfId="0" applyFont="1" applyFill="1" applyBorder="1" applyAlignment="1">
      <alignment horizontal="center"/>
    </xf>
    <xf numFmtId="0" fontId="9" fillId="6" borderId="4" xfId="0" applyFont="1" applyFill="1" applyBorder="1" applyAlignment="1">
      <alignment horizontal="center"/>
    </xf>
    <xf numFmtId="0" fontId="19" fillId="6" borderId="0" xfId="0" applyFont="1" applyFill="1" applyAlignment="1">
      <alignment horizontal="left" vertical="center" wrapText="1"/>
    </xf>
    <xf numFmtId="0" fontId="20" fillId="6" borderId="0" xfId="0" applyFont="1" applyFill="1" applyAlignment="1">
      <alignment horizontal="center" vertical="center"/>
    </xf>
    <xf numFmtId="0" fontId="19" fillId="6" borderId="1" xfId="0" applyFont="1" applyFill="1" applyBorder="1" applyAlignment="1">
      <alignment horizontal="left" vertical="center" wrapText="1"/>
    </xf>
    <xf numFmtId="14" fontId="10" fillId="3" borderId="1" xfId="0" applyNumberFormat="1" applyFont="1" applyFill="1" applyBorder="1" applyAlignment="1" applyProtection="1">
      <alignment horizontal="center"/>
      <protection locked="0"/>
    </xf>
    <xf numFmtId="0" fontId="24" fillId="0" borderId="0" xfId="0" applyFont="1" applyFill="1" applyAlignment="1">
      <alignment horizontal="left" wrapText="1"/>
    </xf>
    <xf numFmtId="0" fontId="21" fillId="6" borderId="0" xfId="0" applyFont="1" applyFill="1" applyAlignment="1">
      <alignment horizontal="center" vertical="center"/>
    </xf>
    <xf numFmtId="0" fontId="24" fillId="0" borderId="0" xfId="0" applyFont="1" applyFill="1" applyAlignment="1">
      <alignment horizontal="left" vertical="center" wrapText="1"/>
    </xf>
    <xf numFmtId="0" fontId="19" fillId="6" borderId="0" xfId="0" applyFont="1" applyFill="1" applyBorder="1" applyAlignment="1">
      <alignment horizontal="left" vertical="center" wrapText="1"/>
    </xf>
    <xf numFmtId="14" fontId="10" fillId="3" borderId="2" xfId="0" applyNumberFormat="1" applyFont="1" applyFill="1" applyBorder="1" applyAlignment="1" applyProtection="1">
      <alignment horizontal="center"/>
      <protection locked="0"/>
    </xf>
  </cellXfs>
  <cellStyles count="2">
    <cellStyle name="Normal" xfId="0" builtinId="0"/>
    <cellStyle name="Percent" xfId="1"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4F3EC"/>
      <color rgb="FFFABE00"/>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Medication Schedule</a:t>
            </a:r>
          </a:p>
          <a:p>
            <a:pPr>
              <a:defRPr/>
            </a:pPr>
            <a:r>
              <a:rPr lang="en-US"/>
              <a:t/>
            </a:r>
            <a:br>
              <a:rPr lang="en-US"/>
            </a:br>
            <a:r>
              <a:rPr lang="en-US"/>
              <a:t>Patient's Name___________________________________________     MRN#:_______________________</a:t>
            </a:r>
          </a:p>
        </c:rich>
      </c:tx>
      <c:layout>
        <c:manualLayout>
          <c:xMode val="edge"/>
          <c:yMode val="edge"/>
          <c:x val="0.25250904955704839"/>
          <c:y val="1.3483117388124395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21389692525424475"/>
          <c:y val="0.15311684927237648"/>
          <c:w val="0.76786945542137308"/>
          <c:h val="0.37174090192331521"/>
        </c:manualLayout>
      </c:layout>
      <c:lineChart>
        <c:grouping val="standard"/>
        <c:varyColors val="0"/>
        <c:ser>
          <c:idx val="0"/>
          <c:order val="0"/>
          <c:tx>
            <c:strRef>
              <c:f>'14 Day_Taper'!$U$58</c:f>
              <c:strCache>
                <c:ptCount val="1"/>
                <c:pt idx="0">
                  <c:v>0</c:v>
                </c:pt>
              </c:strCache>
            </c:strRef>
          </c:tx>
          <c:spPr>
            <a:ln w="31750" cap="rnd">
              <a:solidFill>
                <a:schemeClr val="accent5">
                  <a:lumMod val="75000"/>
                </a:schemeClr>
              </a:solidFill>
              <a:round/>
            </a:ln>
            <a:effectLst/>
          </c:spPr>
          <c:marker>
            <c:symbol val="circle"/>
            <c:size val="17"/>
            <c:spPr>
              <a:solidFill>
                <a:schemeClr val="accent5">
                  <a:lumMod val="75000"/>
                </a:schemeClr>
              </a:solidFill>
              <a:ln>
                <a:solidFill>
                  <a:schemeClr val="accent5">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'14 Day_Taper'!$T$59:$T$103</c:f>
              <c:numCache>
                <c:formatCode>m/d/yy;@</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f>'14 Day_Taper'!$U$59:$U$104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xmlns:c16r2="http://schemas.microsoft.com/office/drawing/2015/06/chart">
            <c:ext xmlns:c16="http://schemas.microsoft.com/office/drawing/2014/chart" uri="{C3380CC4-5D6E-409C-BE32-E72D297353CC}">
              <c16:uniqueId val="{00000000-A894-48C4-9238-658321FD8818}"/>
            </c:ext>
          </c:extLst>
        </c:ser>
        <c:ser>
          <c:idx val="2"/>
          <c:order val="1"/>
          <c:tx>
            <c:strRef>
              <c:f>'14 Day_Taper'!$V$58</c:f>
              <c:strCache>
                <c:ptCount val="1"/>
                <c:pt idx="0">
                  <c:v># of Pills/Capsules Taken</c:v>
                </c:pt>
              </c:strCache>
            </c:strRef>
          </c:tx>
          <c:spPr>
            <a:ln w="31750" cap="rnd">
              <a:solidFill>
                <a:schemeClr val="accent5">
                  <a:lumMod val="75000"/>
                </a:schemeClr>
              </a:solidFill>
              <a:round/>
            </a:ln>
            <a:effectLst/>
          </c:spPr>
          <c:marker>
            <c:symbol val="circle"/>
            <c:size val="17"/>
            <c:spPr>
              <a:solidFill>
                <a:schemeClr val="accent5">
                  <a:lumMod val="75000"/>
                </a:schemeClr>
              </a:solidFill>
              <a:ln>
                <a:solidFill>
                  <a:schemeClr val="accent5">
                    <a:lumMod val="75000"/>
                  </a:schemeClr>
                </a:solidFill>
              </a:ln>
              <a:effectLst/>
            </c:spPr>
          </c:marker>
          <c:cat>
            <c:numRef>
              <c:f>'14 Day_Taper'!$T$59:$T$103</c:f>
              <c:numCache>
                <c:formatCode>m/d/yy;@</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f>'14 Day_Taper'!$V$59:$V$103</c:f>
              <c:numCache>
                <c:formatCode>0</c:formatCode>
                <c:ptCount val="14"/>
              </c:numCache>
            </c:numRef>
          </c:val>
          <c:smooth val="0"/>
        </c:ser>
        <c:ser>
          <c:idx val="1"/>
          <c:order val="2"/>
          <c:tx>
            <c:strRef>
              <c:f>'14 Day_Taper'!$W$58</c:f>
              <c:strCache>
                <c:ptCount val="1"/>
                <c:pt idx="0">
                  <c:v>0</c:v>
                </c:pt>
              </c:strCache>
            </c:strRef>
          </c:tx>
          <c:spPr>
            <a:ln w="31750" cap="rnd">
              <a:solidFill>
                <a:srgbClr val="FFC000"/>
              </a:solidFill>
              <a:round/>
            </a:ln>
            <a:effectLst/>
          </c:spPr>
          <c:marker>
            <c:symbol val="circle"/>
            <c:size val="17"/>
            <c:spPr>
              <a:solidFill>
                <a:srgbClr val="FFC000"/>
              </a:solidFill>
              <a:ln>
                <a:solidFill>
                  <a:srgbClr val="FFC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50000"/>
                        <a:lumOff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'14 Day_Taper'!$T$59:$T$103</c:f>
              <c:numCache>
                <c:formatCode>m/d/yy;@</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f>'14 Day_Taper'!$W$59:$W$89</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xmlns:c16r2="http://schemas.microsoft.com/office/drawing/2015/06/chart">
            <c:ext xmlns:c16="http://schemas.microsoft.com/office/drawing/2014/chart" uri="{C3380CC4-5D6E-409C-BE32-E72D297353CC}">
              <c16:uniqueId val="{00000001-A894-48C4-9238-658321FD8818}"/>
            </c:ext>
          </c:extLst>
        </c:ser>
        <c:ser>
          <c:idx val="3"/>
          <c:order val="3"/>
          <c:tx>
            <c:strRef>
              <c:f>'14 Day_Taper'!$X$58</c:f>
              <c:strCache>
                <c:ptCount val="1"/>
                <c:pt idx="0">
                  <c:v># of Pills/Capsules Taken</c:v>
                </c:pt>
              </c:strCache>
            </c:strRef>
          </c:tx>
          <c:spPr>
            <a:ln w="31750" cap="rnd">
              <a:solidFill>
                <a:srgbClr val="FABE00"/>
              </a:solidFill>
              <a:round/>
            </a:ln>
            <a:effectLst/>
          </c:spPr>
          <c:marker>
            <c:symbol val="circle"/>
            <c:size val="17"/>
            <c:spPr>
              <a:solidFill>
                <a:srgbClr val="FABE00"/>
              </a:solidFill>
              <a:ln>
                <a:solidFill>
                  <a:srgbClr val="FABE00"/>
                </a:solidFill>
              </a:ln>
              <a:effectLst/>
            </c:spPr>
          </c:marker>
          <c:cat>
            <c:numRef>
              <c:f>'14 Day_Taper'!$T$59:$T$103</c:f>
              <c:numCache>
                <c:formatCode>m/d/yy;@</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f>'14 Day_Taper'!$X$59:$X$103</c:f>
              <c:numCache>
                <c:formatCode>0</c:formatCode>
                <c:ptCount val="14"/>
              </c:numCache>
            </c:numRef>
          </c:val>
          <c:smooth val="0"/>
        </c:ser>
        <c:ser>
          <c:idx val="4"/>
          <c:order val="4"/>
          <c:tx>
            <c:strRef>
              <c:f>'14 Day_Taper'!$B$15</c:f>
              <c:strCache>
                <c:ptCount val="1"/>
                <c:pt idx="0">
                  <c:v>Recommended Tapering </c:v>
                </c:pt>
              </c:strCache>
            </c:strRef>
          </c:tx>
          <c:spPr>
            <a:ln w="31750" cap="rnd">
              <a:noFill/>
              <a:round/>
            </a:ln>
            <a:effectLst/>
          </c:spPr>
          <c:marker>
            <c:symbol val="circle"/>
            <c:size val="17"/>
            <c:spPr>
              <a:noFill/>
              <a:ln>
                <a:noFill/>
              </a:ln>
              <a:effectLst/>
            </c:spPr>
          </c:marker>
          <c:cat>
            <c:numRef>
              <c:f>'14 Day_Taper'!$T$59:$T$103</c:f>
              <c:numCache>
                <c:formatCode>m/d/yy;@</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f>'14 Day_Taper'!$E$15</c:f>
              <c:numCache>
                <c:formatCode>0.0%</c:formatCode>
                <c:ptCount val="1"/>
              </c:numCache>
            </c:numRef>
          </c:val>
          <c:smooth val="0"/>
        </c:ser>
        <c:dLbls>
          <c:showLegendKey val="0"/>
          <c:showVal val="0"/>
          <c:showCatName val="0"/>
          <c:showSerName val="0"/>
          <c:showPercent val="0"/>
          <c:showBubbleSize val="0"/>
        </c:dLbls>
        <c:marker val="1"/>
        <c:smooth val="0"/>
        <c:axId val="381381600"/>
        <c:axId val="381376896"/>
        <c:extLst>
          <c:ext xmlns:c15="http://schemas.microsoft.com/office/drawing/2012/chart" uri="{02D57815-91ED-43cb-92C2-25804820EDAC}">
            <c15:filteredLineSeries>
              <c15:ser>
                <c:idx val="5"/>
                <c:order val="5"/>
                <c:tx>
                  <c:strRef>
                    <c:extLst>
                      <c:ext uri="{02D57815-91ED-43cb-92C2-25804820EDAC}">
                        <c15:formulaRef>
                          <c15:sqref>'14 Day_Taper'!$B$17</c15:sqref>
                        </c15:formulaRef>
                      </c:ext>
                    </c:extLst>
                    <c:strCache>
                      <c:ptCount val="1"/>
                      <c:pt idx="0">
                        <c:v>Total Prescription Qty (Pills/Capsules) </c:v>
                      </c:pt>
                    </c:strCache>
                  </c:strRef>
                </c:tx>
                <c:spPr>
                  <a:ln w="31750" cap="rnd">
                    <a:solidFill>
                      <a:schemeClr val="accent3">
                        <a:tint val="50000"/>
                      </a:schemeClr>
                    </a:solidFill>
                    <a:round/>
                  </a:ln>
                  <a:effectLst/>
                </c:spPr>
                <c:marker>
                  <c:symbol val="circle"/>
                  <c:size val="17"/>
                  <c:spPr>
                    <a:solidFill>
                      <a:schemeClr val="accent3">
                        <a:tint val="50000"/>
                      </a:schemeClr>
                    </a:solidFill>
                    <a:ln>
                      <a:noFill/>
                    </a:ln>
                    <a:effectLst/>
                  </c:spPr>
                </c:marker>
                <c:cat>
                  <c:numRef>
                    <c:extLst>
                      <c:ext uri="{02D57815-91ED-43cb-92C2-25804820EDAC}">
                        <c15:formulaRef>
                          <c15:sqref>'14 Day_Taper'!$T$59:$T$103</c15:sqref>
                        </c15:formulaRef>
                      </c:ext>
                    </c:extLst>
                    <c:numCache>
                      <c:formatCode>m/d/yy;@</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extLst>
                      <c:ext uri="{02D57815-91ED-43cb-92C2-25804820EDAC}">
                        <c15:formulaRef>
                          <c15:sqref>'14 Day_Taper'!$E$17</c15:sqref>
                        </c15:formulaRef>
                      </c:ext>
                    </c:extLst>
                    <c:numCache>
                      <c:formatCode>0</c:formatCode>
                      <c:ptCount val="1"/>
                      <c:pt idx="0">
                        <c:v>0</c:v>
                      </c:pt>
                    </c:numCache>
                  </c:numRef>
                </c:val>
                <c:smooth val="0"/>
              </c15:ser>
            </c15:filteredLineSeries>
          </c:ext>
        </c:extLst>
      </c:lineChart>
      <c:dateAx>
        <c:axId val="381381600"/>
        <c:scaling>
          <c:orientation val="minMax"/>
        </c:scaling>
        <c:delete val="0"/>
        <c:axPos val="b"/>
        <c:numFmt formatCode="m/d/yy;@" sourceLinked="1"/>
        <c:majorTickMark val="none"/>
        <c:minorTickMark val="none"/>
        <c:tickLblPos val="nextTo"/>
        <c:spPr>
          <a:noFill/>
          <a:ln w="19050" cap="flat" cmpd="sng" algn="ctr">
            <a:solidFill>
              <a:schemeClr val="dk1">
                <a:lumMod val="75000"/>
                <a:lumOff val="25000"/>
              </a:schemeClr>
            </a:solidFill>
            <a:round/>
          </a:ln>
          <a:effectLst/>
        </c:spPr>
        <c:txPr>
          <a:bodyPr rot="-2700000" spcFirstLastPara="1" vertOverflow="ellipsis" wrap="square" anchor="ctr" anchorCtr="1"/>
          <a:lstStyle/>
          <a:p>
            <a:pPr>
              <a:defRPr sz="1200" b="0" i="0" u="none" strike="noStrike" kern="1200" cap="all" baseline="0">
                <a:solidFill>
                  <a:schemeClr val="dk1">
                    <a:lumMod val="75000"/>
                    <a:lumOff val="25000"/>
                  </a:schemeClr>
                </a:solidFill>
                <a:latin typeface="+mn-lt"/>
                <a:ea typeface="+mn-ea"/>
                <a:cs typeface="+mn-cs"/>
              </a:defRPr>
            </a:pPr>
            <a:endParaRPr lang="en-US"/>
          </a:p>
        </c:txPr>
        <c:crossAx val="381376896"/>
        <c:crosses val="autoZero"/>
        <c:auto val="1"/>
        <c:lblOffset val="100"/>
        <c:baseTimeUnit val="days"/>
      </c:dateAx>
      <c:valAx>
        <c:axId val="381376896"/>
        <c:scaling>
          <c:orientation val="minMax"/>
          <c:min val="0"/>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n-US" sz="1600" b="1" i="0" u="none" strike="noStrike" kern="1200" baseline="0">
                    <a:solidFill>
                      <a:sysClr val="windowText" lastClr="000000">
                        <a:lumMod val="75000"/>
                        <a:lumOff val="25000"/>
                      </a:sysClr>
                    </a:solidFill>
                    <a:latin typeface="+mn-lt"/>
                    <a:ea typeface="+mn-ea"/>
                    <a:cs typeface="+mn-cs"/>
                  </a:rPr>
                  <a:t>Pills/Capsules</a:t>
                </a:r>
                <a:r>
                  <a:rPr lang="en-US" sz="900" b="1" i="0" u="none" strike="noStrike" baseline="0">
                    <a:effectLst/>
                  </a:rPr>
                  <a:t> </a:t>
                </a:r>
                <a:r>
                  <a:rPr lang="en-US" sz="1600" baseline="0"/>
                  <a:t> Per Day </a:t>
                </a:r>
                <a:endParaRPr lang="en-US" sz="1600"/>
              </a:p>
            </c:rich>
          </c:tx>
          <c:layout>
            <c:manualLayout>
              <c:xMode val="edge"/>
              <c:yMode val="edge"/>
              <c:x val="0.17037438860843865"/>
              <c:y val="0.23246092250951955"/>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n-US"/>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81381600"/>
        <c:crossesAt val="42502"/>
        <c:crossBetween val="midCat"/>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1200" b="0" i="0" u="none" strike="noStrike" kern="1200" baseline="0">
                <a:ln>
                  <a:noFill/>
                </a:ln>
                <a:solidFill>
                  <a:schemeClr val="dk1">
                    <a:lumMod val="75000"/>
                    <a:lumOff val="25000"/>
                  </a:schemeClr>
                </a:solidFill>
                <a:latin typeface="+mn-lt"/>
                <a:ea typeface="+mn-ea"/>
                <a:cs typeface="+mn-cs"/>
              </a:defRPr>
            </a:pPr>
            <a:endParaRPr lang="en-US"/>
          </a:p>
        </c:txPr>
      </c:dTable>
      <c:spPr>
        <a:noFill/>
        <a:ln w="25400">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25" r="0.25" t="0.75" header="0.3" footer="0.3"/>
    <c:pageSetup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3000" b="1" i="0" u="none" strike="noStrike" kern="1200" baseline="0">
                <a:solidFill>
                  <a:schemeClr val="dk1">
                    <a:lumMod val="75000"/>
                    <a:lumOff val="25000"/>
                  </a:schemeClr>
                </a:solidFill>
                <a:latin typeface="+mn-lt"/>
                <a:ea typeface="+mn-ea"/>
                <a:cs typeface="+mn-cs"/>
              </a:defRPr>
            </a:pPr>
            <a:r>
              <a:rPr lang="en-US" sz="3000"/>
              <a:t>Medication Schedule</a:t>
            </a:r>
          </a:p>
          <a:p>
            <a:pPr>
              <a:defRPr sz="3000"/>
            </a:pPr>
            <a:r>
              <a:rPr lang="en-US" sz="3000"/>
              <a:t/>
            </a:r>
            <a:br>
              <a:rPr lang="en-US" sz="3000"/>
            </a:br>
            <a:r>
              <a:rPr lang="en-US" sz="3000"/>
              <a:t>Patient's Name___________________________________________     MRN#:_______________________</a:t>
            </a:r>
          </a:p>
        </c:rich>
      </c:tx>
      <c:layout>
        <c:manualLayout>
          <c:xMode val="edge"/>
          <c:yMode val="edge"/>
          <c:x val="0.31672036528872399"/>
          <c:y val="1.2604039815767217E-2"/>
        </c:manualLayout>
      </c:layout>
      <c:overlay val="0"/>
      <c:spPr>
        <a:noFill/>
        <a:ln>
          <a:noFill/>
        </a:ln>
        <a:effectLst/>
      </c:spPr>
      <c:txPr>
        <a:bodyPr rot="0" spcFirstLastPara="1" vertOverflow="ellipsis" vert="horz" wrap="square" anchor="ctr" anchorCtr="1"/>
        <a:lstStyle/>
        <a:p>
          <a:pPr>
            <a:defRPr sz="30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17963311917955527"/>
          <c:y val="0.13801896852640622"/>
          <c:w val="0.81781737797349985"/>
          <c:h val="0.37143873061024935"/>
        </c:manualLayout>
      </c:layout>
      <c:lineChart>
        <c:grouping val="standard"/>
        <c:varyColors val="0"/>
        <c:ser>
          <c:idx val="0"/>
          <c:order val="0"/>
          <c:tx>
            <c:strRef>
              <c:f>'30 Day_Taper'!$U$76</c:f>
              <c:strCache>
                <c:ptCount val="1"/>
                <c:pt idx="0">
                  <c:v>0</c:v>
                </c:pt>
              </c:strCache>
            </c:strRef>
          </c:tx>
          <c:spPr>
            <a:ln w="38100" cap="rnd">
              <a:solidFill>
                <a:schemeClr val="accent5">
                  <a:lumMod val="75000"/>
                </a:schemeClr>
              </a:solidFill>
              <a:round/>
            </a:ln>
            <a:effectLst/>
          </c:spPr>
          <c:marker>
            <c:symbol val="circle"/>
            <c:size val="17"/>
            <c:spPr>
              <a:solidFill>
                <a:schemeClr val="accent5">
                  <a:lumMod val="75000"/>
                </a:schemeClr>
              </a:solidFill>
              <a:ln w="38100">
                <a:solidFill>
                  <a:schemeClr val="accent5">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'30 Day_Taper'!$T$77:$T$121</c:f>
              <c:numCache>
                <c:formatCode>m/d;@</c:formatCode>
                <c:ptCount val="3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numCache>
            </c:numRef>
          </c:cat>
          <c:val>
            <c:numRef>
              <c:f>'30 Day_Taper'!$U$77:$U$122</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xmlns:c16r2="http://schemas.microsoft.com/office/drawing/2015/06/chart">
            <c:ext xmlns:c16="http://schemas.microsoft.com/office/drawing/2014/chart" uri="{C3380CC4-5D6E-409C-BE32-E72D297353CC}">
              <c16:uniqueId val="{00000000-A894-48C4-9238-658321FD8818}"/>
            </c:ext>
          </c:extLst>
        </c:ser>
        <c:ser>
          <c:idx val="2"/>
          <c:order val="1"/>
          <c:tx>
            <c:strRef>
              <c:f>'30 Day_Taper'!$V$76</c:f>
              <c:strCache>
                <c:ptCount val="1"/>
                <c:pt idx="0">
                  <c:v># of Pills/Capsules Taken</c:v>
                </c:pt>
              </c:strCache>
            </c:strRef>
          </c:tx>
          <c:spPr>
            <a:ln w="31750" cap="rnd">
              <a:solidFill>
                <a:schemeClr val="accent5">
                  <a:lumMod val="75000"/>
                </a:schemeClr>
              </a:solidFill>
              <a:round/>
            </a:ln>
            <a:effectLst/>
          </c:spPr>
          <c:marker>
            <c:symbol val="circle"/>
            <c:size val="17"/>
            <c:spPr>
              <a:solidFill>
                <a:schemeClr val="accent5">
                  <a:lumMod val="75000"/>
                </a:schemeClr>
              </a:solidFill>
              <a:ln>
                <a:solidFill>
                  <a:schemeClr val="accent5">
                    <a:lumMod val="75000"/>
                  </a:schemeClr>
                </a:solidFill>
              </a:ln>
              <a:effectLst/>
            </c:spPr>
          </c:marker>
          <c:cat>
            <c:numRef>
              <c:f>'30 Day_Taper'!$T$77:$T$121</c:f>
              <c:numCache>
                <c:formatCode>m/d;@</c:formatCode>
                <c:ptCount val="3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numCache>
            </c:numRef>
          </c:cat>
          <c:val>
            <c:numRef>
              <c:f>'30 Day_Taper'!$V$77:$V$121</c:f>
              <c:numCache>
                <c:formatCode>0</c:formatCode>
                <c:ptCount val="30"/>
              </c:numCache>
            </c:numRef>
          </c:val>
          <c:smooth val="0"/>
        </c:ser>
        <c:ser>
          <c:idx val="1"/>
          <c:order val="2"/>
          <c:tx>
            <c:strRef>
              <c:f>'30 Day_Taper'!$W$76</c:f>
              <c:strCache>
                <c:ptCount val="1"/>
                <c:pt idx="0">
                  <c:v>0</c:v>
                </c:pt>
              </c:strCache>
            </c:strRef>
          </c:tx>
          <c:spPr>
            <a:ln w="38100" cap="rnd">
              <a:solidFill>
                <a:srgbClr val="FFC000"/>
              </a:solidFill>
              <a:round/>
            </a:ln>
            <a:effectLst/>
          </c:spPr>
          <c:marker>
            <c:symbol val="circle"/>
            <c:size val="17"/>
            <c:spPr>
              <a:solidFill>
                <a:srgbClr val="FFC000"/>
              </a:solidFill>
              <a:ln w="38100">
                <a:solidFill>
                  <a:srgbClr val="FFC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50000"/>
                        <a:lumOff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'30 Day_Taper'!$T$77:$T$121</c:f>
              <c:numCache>
                <c:formatCode>m/d;@</c:formatCode>
                <c:ptCount val="3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numCache>
            </c:numRef>
          </c:cat>
          <c:val>
            <c:numRef>
              <c:f>'30 Day_Taper'!$W$77:$W$107</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xmlns:c16r2="http://schemas.microsoft.com/office/drawing/2015/06/chart">
            <c:ext xmlns:c16="http://schemas.microsoft.com/office/drawing/2014/chart" uri="{C3380CC4-5D6E-409C-BE32-E72D297353CC}">
              <c16:uniqueId val="{00000001-A894-48C4-9238-658321FD8818}"/>
            </c:ext>
          </c:extLst>
        </c:ser>
        <c:ser>
          <c:idx val="3"/>
          <c:order val="3"/>
          <c:tx>
            <c:strRef>
              <c:f>'30 Day_Taper'!$X$76</c:f>
              <c:strCache>
                <c:ptCount val="1"/>
                <c:pt idx="0">
                  <c:v># of Pills/Capsules Taken</c:v>
                </c:pt>
              </c:strCache>
            </c:strRef>
          </c:tx>
          <c:spPr>
            <a:ln w="31750" cap="rnd">
              <a:solidFill>
                <a:srgbClr val="FABE00"/>
              </a:solidFill>
              <a:round/>
            </a:ln>
            <a:effectLst/>
          </c:spPr>
          <c:marker>
            <c:symbol val="circle"/>
            <c:size val="17"/>
            <c:spPr>
              <a:solidFill>
                <a:srgbClr val="FABE00"/>
              </a:solidFill>
              <a:ln>
                <a:solidFill>
                  <a:srgbClr val="FABE00"/>
                </a:solidFill>
              </a:ln>
              <a:effectLst/>
            </c:spPr>
          </c:marker>
          <c:cat>
            <c:numRef>
              <c:f>'30 Day_Taper'!$T$77:$T$121</c:f>
              <c:numCache>
                <c:formatCode>m/d;@</c:formatCode>
                <c:ptCount val="3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numCache>
            </c:numRef>
          </c:cat>
          <c:val>
            <c:numRef>
              <c:f>'30 Day_Taper'!$X$77:$X$121</c:f>
              <c:numCache>
                <c:formatCode>0</c:formatCode>
                <c:ptCount val="30"/>
              </c:numCache>
            </c:numRef>
          </c:val>
          <c:smooth val="0"/>
        </c:ser>
        <c:ser>
          <c:idx val="4"/>
          <c:order val="4"/>
          <c:tx>
            <c:strRef>
              <c:f>'30 Day_Taper'!$B$15</c:f>
              <c:strCache>
                <c:ptCount val="1"/>
                <c:pt idx="0">
                  <c:v>Recommended Tapering </c:v>
                </c:pt>
              </c:strCache>
            </c:strRef>
          </c:tx>
          <c:spPr>
            <a:ln w="31750" cap="rnd">
              <a:noFill/>
              <a:round/>
            </a:ln>
            <a:effectLst/>
          </c:spPr>
          <c:marker>
            <c:symbol val="circle"/>
            <c:size val="17"/>
            <c:spPr>
              <a:noFill/>
              <a:ln>
                <a:noFill/>
              </a:ln>
              <a:effectLst/>
            </c:spPr>
          </c:marker>
          <c:cat>
            <c:numRef>
              <c:f>'30 Day_Taper'!$T$77:$T$121</c:f>
              <c:numCache>
                <c:formatCode>m/d;@</c:formatCode>
                <c:ptCount val="3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numCache>
            </c:numRef>
          </c:cat>
          <c:val>
            <c:numRef>
              <c:f>'30 Day_Taper'!$E$15</c:f>
              <c:numCache>
                <c:formatCode>0.0%</c:formatCode>
                <c:ptCount val="1"/>
              </c:numCache>
            </c:numRef>
          </c:val>
          <c:smooth val="0"/>
        </c:ser>
        <c:dLbls>
          <c:showLegendKey val="0"/>
          <c:showVal val="0"/>
          <c:showCatName val="0"/>
          <c:showSerName val="0"/>
          <c:showPercent val="0"/>
          <c:showBubbleSize val="0"/>
        </c:dLbls>
        <c:marker val="1"/>
        <c:smooth val="0"/>
        <c:axId val="381374936"/>
        <c:axId val="376593528"/>
        <c:extLst>
          <c:ext xmlns:c15="http://schemas.microsoft.com/office/drawing/2012/chart" uri="{02D57815-91ED-43cb-92C2-25804820EDAC}">
            <c15:filteredLineSeries>
              <c15:ser>
                <c:idx val="5"/>
                <c:order val="5"/>
                <c:tx>
                  <c:strRef>
                    <c:extLst>
                      <c:ext uri="{02D57815-91ED-43cb-92C2-25804820EDAC}">
                        <c15:formulaRef>
                          <c15:sqref>'30 Day_Taper'!$B$17</c15:sqref>
                        </c15:formulaRef>
                      </c:ext>
                    </c:extLst>
                    <c:strCache>
                      <c:ptCount val="1"/>
                      <c:pt idx="0">
                        <c:v>Total Prescription Qty (Pills/Capsules) </c:v>
                      </c:pt>
                    </c:strCache>
                  </c:strRef>
                </c:tx>
                <c:spPr>
                  <a:ln w="31750" cap="rnd">
                    <a:solidFill>
                      <a:schemeClr val="accent3">
                        <a:tint val="50000"/>
                      </a:schemeClr>
                    </a:solidFill>
                    <a:round/>
                  </a:ln>
                  <a:effectLst/>
                </c:spPr>
                <c:marker>
                  <c:symbol val="circle"/>
                  <c:size val="17"/>
                  <c:spPr>
                    <a:solidFill>
                      <a:schemeClr val="accent3">
                        <a:tint val="50000"/>
                      </a:schemeClr>
                    </a:solidFill>
                    <a:ln>
                      <a:noFill/>
                    </a:ln>
                    <a:effectLst/>
                  </c:spPr>
                </c:marker>
                <c:cat>
                  <c:numRef>
                    <c:extLst>
                      <c:ext uri="{02D57815-91ED-43cb-92C2-25804820EDAC}">
                        <c15:formulaRef>
                          <c15:sqref>'30 Day_Taper'!$T$77:$T$121</c15:sqref>
                        </c15:formulaRef>
                      </c:ext>
                    </c:extLst>
                    <c:numCache>
                      <c:formatCode>m/d;@</c:formatCode>
                      <c:ptCount val="3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numCache>
                  </c:numRef>
                </c:cat>
                <c:val>
                  <c:numRef>
                    <c:extLst>
                      <c:ext uri="{02D57815-91ED-43cb-92C2-25804820EDAC}">
                        <c15:formulaRef>
                          <c15:sqref>'30 Day_Taper'!$E$17</c15:sqref>
                        </c15:formulaRef>
                      </c:ext>
                    </c:extLst>
                    <c:numCache>
                      <c:formatCode>0</c:formatCode>
                      <c:ptCount val="1"/>
                      <c:pt idx="0">
                        <c:v>0</c:v>
                      </c:pt>
                    </c:numCache>
                  </c:numRef>
                </c:val>
                <c:smooth val="0"/>
              </c15:ser>
            </c15:filteredLineSeries>
          </c:ext>
        </c:extLst>
      </c:lineChart>
      <c:dateAx>
        <c:axId val="381374936"/>
        <c:scaling>
          <c:orientation val="minMax"/>
        </c:scaling>
        <c:delete val="0"/>
        <c:axPos val="b"/>
        <c:numFmt formatCode="m/d;@" sourceLinked="1"/>
        <c:majorTickMark val="none"/>
        <c:minorTickMark val="none"/>
        <c:tickLblPos val="nextTo"/>
        <c:spPr>
          <a:noFill/>
          <a:ln w="19050" cap="flat" cmpd="sng" algn="ctr">
            <a:solidFill>
              <a:schemeClr val="dk1">
                <a:lumMod val="75000"/>
                <a:lumOff val="25000"/>
              </a:schemeClr>
            </a:solidFill>
            <a:round/>
          </a:ln>
          <a:effectLst/>
        </c:spPr>
        <c:txPr>
          <a:bodyPr rot="-2700000" spcFirstLastPara="1" vertOverflow="ellipsis" wrap="square" anchor="ctr" anchorCtr="1"/>
          <a:lstStyle/>
          <a:p>
            <a:pPr>
              <a:defRPr sz="2500" b="0" i="0" u="none" strike="noStrike" kern="1200" cap="all" baseline="0">
                <a:solidFill>
                  <a:schemeClr val="dk1">
                    <a:lumMod val="75000"/>
                    <a:lumOff val="25000"/>
                  </a:schemeClr>
                </a:solidFill>
                <a:latin typeface="+mn-lt"/>
                <a:ea typeface="+mn-ea"/>
                <a:cs typeface="+mn-cs"/>
              </a:defRPr>
            </a:pPr>
            <a:endParaRPr lang="en-US"/>
          </a:p>
        </c:txPr>
        <c:crossAx val="376593528"/>
        <c:crosses val="autoZero"/>
        <c:auto val="1"/>
        <c:lblOffset val="100"/>
        <c:baseTimeUnit val="days"/>
      </c:dateAx>
      <c:valAx>
        <c:axId val="376593528"/>
        <c:scaling>
          <c:orientation val="minMax"/>
          <c:min val="0"/>
        </c:scaling>
        <c:delete val="0"/>
        <c:axPos val="l"/>
        <c:majorGridlines>
          <c:spPr>
            <a:ln w="9525" cap="flat" cmpd="sng" algn="ctr">
              <a:solidFill>
                <a:schemeClr val="bg1">
                  <a:lumMod val="75000"/>
                </a:schemeClr>
              </a:solidFill>
              <a:prstDash val="solid"/>
              <a:round/>
            </a:ln>
            <a:effectLst/>
          </c:spPr>
        </c:majorGridlines>
        <c:title>
          <c:tx>
            <c:rich>
              <a:bodyPr rot="-5400000" spcFirstLastPara="1" vertOverflow="ellipsis" vert="horz" wrap="square" anchor="ctr" anchorCtr="1"/>
              <a:lstStyle/>
              <a:p>
                <a:pPr>
                  <a:defRPr sz="2500" b="1" i="0" u="none" strike="noStrike" kern="1200" baseline="0">
                    <a:solidFill>
                      <a:schemeClr val="dk1">
                        <a:lumMod val="75000"/>
                        <a:lumOff val="25000"/>
                      </a:schemeClr>
                    </a:solidFill>
                    <a:latin typeface="+mn-lt"/>
                    <a:ea typeface="+mn-ea"/>
                    <a:cs typeface="+mn-cs"/>
                  </a:defRPr>
                </a:pPr>
                <a:r>
                  <a:rPr lang="en-US" sz="2500" b="1" i="0" u="none" strike="noStrike" kern="1200" baseline="0">
                    <a:solidFill>
                      <a:sysClr val="windowText" lastClr="000000">
                        <a:lumMod val="75000"/>
                        <a:lumOff val="25000"/>
                      </a:sysClr>
                    </a:solidFill>
                    <a:latin typeface="+mn-lt"/>
                    <a:ea typeface="+mn-ea"/>
                    <a:cs typeface="+mn-cs"/>
                  </a:rPr>
                  <a:t>Pills/Capsules</a:t>
                </a:r>
                <a:r>
                  <a:rPr lang="en-US" sz="2500" b="1" i="0" u="none" strike="noStrike" baseline="0">
                    <a:effectLst/>
                  </a:rPr>
                  <a:t> </a:t>
                </a:r>
                <a:r>
                  <a:rPr lang="en-US" sz="2500" baseline="0"/>
                  <a:t> Per Day </a:t>
                </a:r>
                <a:endParaRPr lang="en-US" sz="2500"/>
              </a:p>
            </c:rich>
          </c:tx>
          <c:layout>
            <c:manualLayout>
              <c:xMode val="edge"/>
              <c:yMode val="edge"/>
              <c:x val="0.14047215320571543"/>
              <c:y val="0.19331340095200675"/>
            </c:manualLayout>
          </c:layout>
          <c:overlay val="0"/>
          <c:spPr>
            <a:noFill/>
            <a:ln>
              <a:noFill/>
            </a:ln>
            <a:effectLst/>
          </c:spPr>
          <c:txPr>
            <a:bodyPr rot="-5400000" spcFirstLastPara="1" vertOverflow="ellipsis" vert="horz" wrap="square" anchor="ctr" anchorCtr="1"/>
            <a:lstStyle/>
            <a:p>
              <a:pPr>
                <a:defRPr sz="2500" b="1" i="0" u="none" strike="noStrike" kern="1200" baseline="0">
                  <a:solidFill>
                    <a:schemeClr val="dk1">
                      <a:lumMod val="75000"/>
                      <a:lumOff val="25000"/>
                    </a:schemeClr>
                  </a:solidFill>
                  <a:latin typeface="+mn-lt"/>
                  <a:ea typeface="+mn-ea"/>
                  <a:cs typeface="+mn-cs"/>
                </a:defRPr>
              </a:pPr>
              <a:endParaRPr lang="en-US"/>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2500" b="0" i="0" u="none" strike="noStrike" kern="1200" baseline="0">
                <a:solidFill>
                  <a:schemeClr val="dk1">
                    <a:lumMod val="75000"/>
                    <a:lumOff val="25000"/>
                  </a:schemeClr>
                </a:solidFill>
                <a:latin typeface="+mn-lt"/>
                <a:ea typeface="+mn-ea"/>
                <a:cs typeface="+mn-cs"/>
              </a:defRPr>
            </a:pPr>
            <a:endParaRPr lang="en-US"/>
          </a:p>
        </c:txPr>
        <c:crossAx val="381374936"/>
        <c:crossesAt val="42502"/>
        <c:crossBetween val="midCat"/>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2000" b="0" i="0" u="none" strike="noStrike" kern="1200" baseline="0">
                <a:ln>
                  <a:noFill/>
                </a:ln>
                <a:solidFill>
                  <a:schemeClr val="dk1">
                    <a:lumMod val="75000"/>
                    <a:lumOff val="25000"/>
                  </a:schemeClr>
                </a:solidFill>
                <a:latin typeface="+mn-lt"/>
                <a:ea typeface="+mn-ea"/>
                <a:cs typeface="+mn-cs"/>
              </a:defRPr>
            </a:pPr>
            <a:endParaRPr lang="en-US"/>
          </a:p>
        </c:txPr>
      </c:dTable>
      <c:spPr>
        <a:noFill/>
        <a:ln w="25400">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25" r="0.25" t="0.75" header="0.3" footer="0.3"/>
    <c:pageSetup orientation="landscape"/>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Medication Schedule</a:t>
            </a:r>
          </a:p>
          <a:p>
            <a:pPr>
              <a:defRPr/>
            </a:pPr>
            <a:r>
              <a:rPr lang="en-US"/>
              <a:t/>
            </a:r>
            <a:br>
              <a:rPr lang="en-US"/>
            </a:br>
            <a:r>
              <a:rPr lang="en-US"/>
              <a:t>Patient's Name___________________________________________     MRN#:_______________________</a:t>
            </a:r>
          </a:p>
        </c:rich>
      </c:tx>
      <c:layout>
        <c:manualLayout>
          <c:xMode val="edge"/>
          <c:yMode val="edge"/>
          <c:x val="0.25250904955704839"/>
          <c:y val="1.3483117388124395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21389692525424475"/>
          <c:y val="0.15311684927237648"/>
          <c:w val="0.76786945542137308"/>
          <c:h val="0.37174090192331521"/>
        </c:manualLayout>
      </c:layout>
      <c:lineChart>
        <c:grouping val="standard"/>
        <c:varyColors val="0"/>
        <c:ser>
          <c:idx val="0"/>
          <c:order val="0"/>
          <c:tx>
            <c:strRef>
              <c:f>'Delayed Taper'!$X$59</c:f>
              <c:strCache>
                <c:ptCount val="1"/>
                <c:pt idx="0">
                  <c:v>0</c:v>
                </c:pt>
              </c:strCache>
            </c:strRef>
          </c:tx>
          <c:spPr>
            <a:ln w="31750" cap="rnd">
              <a:solidFill>
                <a:schemeClr val="accent5">
                  <a:lumMod val="75000"/>
                </a:schemeClr>
              </a:solidFill>
              <a:round/>
            </a:ln>
            <a:effectLst/>
          </c:spPr>
          <c:marker>
            <c:symbol val="circle"/>
            <c:size val="17"/>
            <c:spPr>
              <a:solidFill>
                <a:schemeClr val="accent5">
                  <a:lumMod val="75000"/>
                </a:schemeClr>
              </a:solidFill>
              <a:ln>
                <a:solidFill>
                  <a:schemeClr val="accent5">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'Delayed Taper'!$W$60:$W$104</c:f>
              <c:numCache>
                <c:formatCode>m/d/yy;@</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f>'Delayed Taper'!$X$60:$X$105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xmlns:c16r2="http://schemas.microsoft.com/office/drawing/2015/06/chart">
            <c:ext xmlns:c16="http://schemas.microsoft.com/office/drawing/2014/chart" uri="{C3380CC4-5D6E-409C-BE32-E72D297353CC}">
              <c16:uniqueId val="{00000000-A894-48C4-9238-658321FD8818}"/>
            </c:ext>
          </c:extLst>
        </c:ser>
        <c:ser>
          <c:idx val="2"/>
          <c:order val="1"/>
          <c:tx>
            <c:strRef>
              <c:f>'Delayed Taper'!$Y$59</c:f>
              <c:strCache>
                <c:ptCount val="1"/>
                <c:pt idx="0">
                  <c:v># of Pills/Capsules Taken</c:v>
                </c:pt>
              </c:strCache>
            </c:strRef>
          </c:tx>
          <c:spPr>
            <a:ln w="31750" cap="rnd">
              <a:solidFill>
                <a:schemeClr val="accent5">
                  <a:lumMod val="75000"/>
                </a:schemeClr>
              </a:solidFill>
              <a:round/>
            </a:ln>
            <a:effectLst/>
          </c:spPr>
          <c:marker>
            <c:symbol val="circle"/>
            <c:size val="17"/>
            <c:spPr>
              <a:solidFill>
                <a:schemeClr val="accent5">
                  <a:lumMod val="75000"/>
                </a:schemeClr>
              </a:solidFill>
              <a:ln>
                <a:solidFill>
                  <a:schemeClr val="accent5">
                    <a:lumMod val="75000"/>
                  </a:schemeClr>
                </a:solidFill>
              </a:ln>
              <a:effectLst/>
            </c:spPr>
          </c:marker>
          <c:cat>
            <c:numRef>
              <c:f>'Delayed Taper'!$W$60:$W$104</c:f>
              <c:numCache>
                <c:formatCode>m/d/yy;@</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f>'Delayed Taper'!$Y$60:$Y$104</c:f>
              <c:numCache>
                <c:formatCode>0</c:formatCode>
                <c:ptCount val="14"/>
              </c:numCache>
            </c:numRef>
          </c:val>
          <c:smooth val="0"/>
        </c:ser>
        <c:ser>
          <c:idx val="1"/>
          <c:order val="2"/>
          <c:tx>
            <c:strRef>
              <c:f>'Delayed Taper'!$Z$59</c:f>
              <c:strCache>
                <c:ptCount val="1"/>
                <c:pt idx="0">
                  <c:v>0</c:v>
                </c:pt>
              </c:strCache>
            </c:strRef>
          </c:tx>
          <c:spPr>
            <a:ln w="31750" cap="rnd">
              <a:solidFill>
                <a:srgbClr val="FFC000"/>
              </a:solidFill>
              <a:round/>
            </a:ln>
            <a:effectLst/>
          </c:spPr>
          <c:marker>
            <c:symbol val="circle"/>
            <c:size val="17"/>
            <c:spPr>
              <a:solidFill>
                <a:srgbClr val="FFC000"/>
              </a:solidFill>
              <a:ln>
                <a:solidFill>
                  <a:srgbClr val="FFC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50000"/>
                        <a:lumOff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'Delayed Taper'!$W$60:$W$104</c:f>
              <c:numCache>
                <c:formatCode>m/d/yy;@</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f>'Delayed Taper'!$Z$60:$Z$90</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xmlns:c16r2="http://schemas.microsoft.com/office/drawing/2015/06/chart">
            <c:ext xmlns:c16="http://schemas.microsoft.com/office/drawing/2014/chart" uri="{C3380CC4-5D6E-409C-BE32-E72D297353CC}">
              <c16:uniqueId val="{00000001-A894-48C4-9238-658321FD8818}"/>
            </c:ext>
          </c:extLst>
        </c:ser>
        <c:ser>
          <c:idx val="3"/>
          <c:order val="3"/>
          <c:tx>
            <c:strRef>
              <c:f>'Delayed Taper'!$AA$59</c:f>
              <c:strCache>
                <c:ptCount val="1"/>
                <c:pt idx="0">
                  <c:v># of Pills/Capsules Taken</c:v>
                </c:pt>
              </c:strCache>
            </c:strRef>
          </c:tx>
          <c:spPr>
            <a:ln w="31750" cap="rnd">
              <a:solidFill>
                <a:srgbClr val="FABE00"/>
              </a:solidFill>
              <a:round/>
            </a:ln>
            <a:effectLst/>
          </c:spPr>
          <c:marker>
            <c:symbol val="circle"/>
            <c:size val="17"/>
            <c:spPr>
              <a:solidFill>
                <a:srgbClr val="FABE00"/>
              </a:solidFill>
              <a:ln>
                <a:solidFill>
                  <a:srgbClr val="FABE00"/>
                </a:solidFill>
              </a:ln>
              <a:effectLst/>
            </c:spPr>
          </c:marker>
          <c:cat>
            <c:numRef>
              <c:f>'Delayed Taper'!$W$60:$W$104</c:f>
              <c:numCache>
                <c:formatCode>m/d/yy;@</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f>'Delayed Taper'!$AA$60:$AA$104</c:f>
              <c:numCache>
                <c:formatCode>0</c:formatCode>
                <c:ptCount val="14"/>
              </c:numCache>
            </c:numRef>
          </c:val>
          <c:smooth val="0"/>
        </c:ser>
        <c:ser>
          <c:idx val="4"/>
          <c:order val="4"/>
          <c:tx>
            <c:strRef>
              <c:f>'Delayed Taper'!$B$15</c:f>
              <c:strCache>
                <c:ptCount val="1"/>
                <c:pt idx="0">
                  <c:v>Recommended Tapering </c:v>
                </c:pt>
              </c:strCache>
            </c:strRef>
          </c:tx>
          <c:spPr>
            <a:ln w="31750" cap="rnd">
              <a:noFill/>
              <a:round/>
            </a:ln>
            <a:effectLst/>
          </c:spPr>
          <c:marker>
            <c:symbol val="circle"/>
            <c:size val="17"/>
            <c:spPr>
              <a:noFill/>
              <a:ln>
                <a:noFill/>
              </a:ln>
              <a:effectLst/>
            </c:spPr>
          </c:marker>
          <c:cat>
            <c:numRef>
              <c:f>'Delayed Taper'!$W$60:$W$104</c:f>
              <c:numCache>
                <c:formatCode>m/d/yy;@</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f>'Delayed Taper'!$F$15</c:f>
              <c:numCache>
                <c:formatCode>0.0%</c:formatCode>
                <c:ptCount val="1"/>
              </c:numCache>
            </c:numRef>
          </c:val>
          <c:smooth val="0"/>
        </c:ser>
        <c:dLbls>
          <c:showLegendKey val="0"/>
          <c:showVal val="0"/>
          <c:showCatName val="0"/>
          <c:showSerName val="0"/>
          <c:showPercent val="0"/>
          <c:showBubbleSize val="0"/>
        </c:dLbls>
        <c:marker val="1"/>
        <c:smooth val="0"/>
        <c:axId val="376591568"/>
        <c:axId val="376593136"/>
        <c:extLst>
          <c:ext xmlns:c15="http://schemas.microsoft.com/office/drawing/2012/chart" uri="{02D57815-91ED-43cb-92C2-25804820EDAC}">
            <c15:filteredLineSeries>
              <c15:ser>
                <c:idx val="5"/>
                <c:order val="5"/>
                <c:tx>
                  <c:strRef>
                    <c:extLst>
                      <c:ext uri="{02D57815-91ED-43cb-92C2-25804820EDAC}">
                        <c15:formulaRef>
                          <c15:sqref>'Delayed Taper'!$B$18</c15:sqref>
                        </c15:formulaRef>
                      </c:ext>
                    </c:extLst>
                    <c:strCache>
                      <c:ptCount val="1"/>
                      <c:pt idx="0">
                        <c:v>Total Prescription Qty (Pills/Capsules) </c:v>
                      </c:pt>
                    </c:strCache>
                  </c:strRef>
                </c:tx>
                <c:spPr>
                  <a:ln w="31750" cap="rnd">
                    <a:solidFill>
                      <a:schemeClr val="accent3">
                        <a:tint val="50000"/>
                      </a:schemeClr>
                    </a:solidFill>
                    <a:round/>
                  </a:ln>
                  <a:effectLst/>
                </c:spPr>
                <c:marker>
                  <c:symbol val="circle"/>
                  <c:size val="17"/>
                  <c:spPr>
                    <a:solidFill>
                      <a:schemeClr val="accent3">
                        <a:tint val="50000"/>
                      </a:schemeClr>
                    </a:solidFill>
                    <a:ln>
                      <a:noFill/>
                    </a:ln>
                    <a:effectLst/>
                  </c:spPr>
                </c:marker>
                <c:cat>
                  <c:numRef>
                    <c:extLst>
                      <c:ext uri="{02D57815-91ED-43cb-92C2-25804820EDAC}">
                        <c15:formulaRef>
                          <c15:sqref>'Delayed Taper'!$W$60:$W$104</c15:sqref>
                        </c15:formulaRef>
                      </c:ext>
                    </c:extLst>
                    <c:numCache>
                      <c:formatCode>m/d/yy;@</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extLst>
                      <c:ext uri="{02D57815-91ED-43cb-92C2-25804820EDAC}">
                        <c15:formulaRef>
                          <c15:sqref>'Delayed Taper'!$F$18</c15:sqref>
                        </c15:formulaRef>
                      </c:ext>
                    </c:extLst>
                    <c:numCache>
                      <c:formatCode>0</c:formatCode>
                      <c:ptCount val="1"/>
                      <c:pt idx="0">
                        <c:v>0</c:v>
                      </c:pt>
                    </c:numCache>
                  </c:numRef>
                </c:val>
                <c:smooth val="0"/>
              </c15:ser>
            </c15:filteredLineSeries>
          </c:ext>
        </c:extLst>
      </c:lineChart>
      <c:dateAx>
        <c:axId val="376591568"/>
        <c:scaling>
          <c:orientation val="minMax"/>
        </c:scaling>
        <c:delete val="0"/>
        <c:axPos val="b"/>
        <c:numFmt formatCode="m/d/yy;@" sourceLinked="1"/>
        <c:majorTickMark val="none"/>
        <c:minorTickMark val="none"/>
        <c:tickLblPos val="nextTo"/>
        <c:spPr>
          <a:noFill/>
          <a:ln w="19050" cap="flat" cmpd="sng" algn="ctr">
            <a:solidFill>
              <a:schemeClr val="dk1">
                <a:lumMod val="75000"/>
                <a:lumOff val="25000"/>
              </a:schemeClr>
            </a:solidFill>
            <a:round/>
          </a:ln>
          <a:effectLst/>
        </c:spPr>
        <c:txPr>
          <a:bodyPr rot="-2700000" spcFirstLastPara="1" vertOverflow="ellipsis" wrap="square" anchor="ctr" anchorCtr="1"/>
          <a:lstStyle/>
          <a:p>
            <a:pPr>
              <a:defRPr sz="1200" b="0" i="0" u="none" strike="noStrike" kern="1200" cap="all" baseline="0">
                <a:solidFill>
                  <a:schemeClr val="dk1">
                    <a:lumMod val="75000"/>
                    <a:lumOff val="25000"/>
                  </a:schemeClr>
                </a:solidFill>
                <a:latin typeface="+mn-lt"/>
                <a:ea typeface="+mn-ea"/>
                <a:cs typeface="+mn-cs"/>
              </a:defRPr>
            </a:pPr>
            <a:endParaRPr lang="en-US"/>
          </a:p>
        </c:txPr>
        <c:crossAx val="376593136"/>
        <c:crosses val="autoZero"/>
        <c:auto val="1"/>
        <c:lblOffset val="100"/>
        <c:baseTimeUnit val="days"/>
      </c:dateAx>
      <c:valAx>
        <c:axId val="376593136"/>
        <c:scaling>
          <c:orientation val="minMax"/>
          <c:min val="0"/>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n-US" sz="1600" b="1" i="0" u="none" strike="noStrike" kern="1200" baseline="0">
                    <a:solidFill>
                      <a:sysClr val="windowText" lastClr="000000">
                        <a:lumMod val="75000"/>
                        <a:lumOff val="25000"/>
                      </a:sysClr>
                    </a:solidFill>
                    <a:latin typeface="+mn-lt"/>
                    <a:ea typeface="+mn-ea"/>
                    <a:cs typeface="+mn-cs"/>
                  </a:rPr>
                  <a:t>Pills/Capsules</a:t>
                </a:r>
                <a:r>
                  <a:rPr lang="en-US" sz="900" b="1" i="0" u="none" strike="noStrike" baseline="0">
                    <a:effectLst/>
                  </a:rPr>
                  <a:t> </a:t>
                </a:r>
                <a:r>
                  <a:rPr lang="en-US" sz="1600" baseline="0"/>
                  <a:t> Per Day </a:t>
                </a:r>
                <a:endParaRPr lang="en-US" sz="1600"/>
              </a:p>
            </c:rich>
          </c:tx>
          <c:layout>
            <c:manualLayout>
              <c:xMode val="edge"/>
              <c:yMode val="edge"/>
              <c:x val="0.17037438860843865"/>
              <c:y val="0.23246092250951955"/>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n-US"/>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76591568"/>
        <c:crossesAt val="42502"/>
        <c:crossBetween val="midCat"/>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1200" b="0" i="0" u="none" strike="noStrike" kern="1200" baseline="0">
                <a:ln>
                  <a:noFill/>
                </a:ln>
                <a:solidFill>
                  <a:schemeClr val="dk1">
                    <a:lumMod val="75000"/>
                    <a:lumOff val="25000"/>
                  </a:schemeClr>
                </a:solidFill>
                <a:latin typeface="+mn-lt"/>
                <a:ea typeface="+mn-ea"/>
                <a:cs typeface="+mn-cs"/>
              </a:defRPr>
            </a:pPr>
            <a:endParaRPr lang="en-US"/>
          </a:p>
        </c:txPr>
      </c:dTable>
      <c:spPr>
        <a:noFill/>
        <a:ln w="25400">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25" r="0.25"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56197</xdr:colOff>
      <xdr:row>18</xdr:row>
      <xdr:rowOff>115889</xdr:rowOff>
    </xdr:from>
    <xdr:to>
      <xdr:col>22</xdr:col>
      <xdr:colOff>1159509</xdr:colOff>
      <xdr:row>54</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222249</xdr:colOff>
      <xdr:row>124</xdr:row>
      <xdr:rowOff>222250</xdr:rowOff>
    </xdr:from>
    <xdr:to>
      <xdr:col>22</xdr:col>
      <xdr:colOff>1881859</xdr:colOff>
      <xdr:row>127</xdr:row>
      <xdr:rowOff>571500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93749" y="19732625"/>
          <a:ext cx="4977485" cy="21272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0.00503</cdr:x>
      <cdr:y>0.75531</cdr:y>
    </cdr:from>
    <cdr:to>
      <cdr:x>1</cdr:x>
      <cdr:y>1</cdr:y>
    </cdr:to>
    <cdr:sp macro="" textlink="">
      <cdr:nvSpPr>
        <cdr:cNvPr id="2" name="TextBox 1"/>
        <cdr:cNvSpPr txBox="1"/>
      </cdr:nvSpPr>
      <cdr:spPr>
        <a:xfrm xmlns:a="http://schemas.openxmlformats.org/drawingml/2006/main">
          <a:off x="93993" y="5703885"/>
          <a:ext cx="18592469" cy="1847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500"/>
        </a:p>
        <a:p xmlns:a="http://schemas.openxmlformats.org/drawingml/2006/main">
          <a:r>
            <a:rPr lang="en-US" sz="1500"/>
            <a:t>Notes:</a:t>
          </a:r>
        </a:p>
        <a:p xmlns:a="http://schemas.openxmlformats.org/drawingml/2006/main">
          <a:r>
            <a:rPr lang="en-US" sz="1500"/>
            <a:t/>
          </a:r>
          <a:br>
            <a:rPr lang="en-US" sz="1500"/>
          </a:br>
          <a:endParaRPr lang="en-US" sz="1500"/>
        </a:p>
        <a:p xmlns:a="http://schemas.openxmlformats.org/drawingml/2006/main">
          <a:endParaRPr lang="en-US" sz="1500"/>
        </a:p>
        <a:p xmlns:a="http://schemas.openxmlformats.org/drawingml/2006/main">
          <a:r>
            <a:rPr lang="en-US" sz="1500">
              <a:effectLst/>
            </a:rPr>
            <a:t>I understand and agree to the </a:t>
          </a:r>
          <a:r>
            <a:rPr lang="en-US" sz="1500" baseline="0">
              <a:effectLst/>
            </a:rPr>
            <a:t>taper schedule as outlined. If I feel I am unable to continue with the current taper schedule, I</a:t>
          </a:r>
          <a:r>
            <a:rPr lang="en-US" sz="1500" u="sng" baseline="0">
              <a:effectLst/>
            </a:rPr>
            <a:t>							,</a:t>
          </a:r>
          <a:r>
            <a:rPr lang="en-US" sz="1500" baseline="0">
              <a:effectLst/>
            </a:rPr>
            <a:t> will call my physician 48 business hours prior to needing additional medication</a:t>
          </a:r>
          <a:endParaRPr lang="en-US" sz="1500"/>
        </a:p>
      </cdr:txBody>
    </cdr:sp>
  </cdr:relSizeAnchor>
  <cdr:relSizeAnchor xmlns:cdr="http://schemas.openxmlformats.org/drawingml/2006/chartDrawing">
    <cdr:from>
      <cdr:x>0.61173</cdr:x>
      <cdr:y>0.93527</cdr:y>
    </cdr:from>
    <cdr:to>
      <cdr:x>0.83229</cdr:x>
      <cdr:y>0.97198</cdr:y>
    </cdr:to>
    <cdr:sp macro="" textlink="">
      <cdr:nvSpPr>
        <cdr:cNvPr id="3" name="TextBox 1"/>
        <cdr:cNvSpPr txBox="1"/>
      </cdr:nvSpPr>
      <cdr:spPr>
        <a:xfrm xmlns:a="http://schemas.openxmlformats.org/drawingml/2006/main">
          <a:off x="10720183" y="8345695"/>
          <a:ext cx="3865184" cy="3275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i="1"/>
            <a:t>Patient</a:t>
          </a:r>
          <a:r>
            <a:rPr lang="en-US" sz="1500" i="1" baseline="0"/>
            <a:t> </a:t>
          </a:r>
          <a:r>
            <a:rPr lang="en-US" sz="1000" i="1"/>
            <a:t>Signature</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39682</xdr:colOff>
      <xdr:row>17</xdr:row>
      <xdr:rowOff>134936</xdr:rowOff>
    </xdr:from>
    <xdr:to>
      <xdr:col>39</xdr:col>
      <xdr:colOff>76512</xdr:colOff>
      <xdr:row>70</xdr:row>
      <xdr:rowOff>158749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159884</xdr:colOff>
      <xdr:row>143</xdr:row>
      <xdr:rowOff>68036</xdr:rowOff>
    </xdr:from>
    <xdr:to>
      <xdr:col>22</xdr:col>
      <xdr:colOff>1803619</xdr:colOff>
      <xdr:row>146</xdr:row>
      <xdr:rowOff>433161</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62920" y="26670000"/>
          <a:ext cx="4963878" cy="2134054"/>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0.00503</cdr:x>
      <cdr:y>0.78257</cdr:y>
    </cdr:from>
    <cdr:to>
      <cdr:x>1</cdr:x>
      <cdr:y>1</cdr:y>
    </cdr:to>
    <cdr:sp macro="" textlink="">
      <cdr:nvSpPr>
        <cdr:cNvPr id="2" name="TextBox 1"/>
        <cdr:cNvSpPr txBox="1"/>
      </cdr:nvSpPr>
      <cdr:spPr>
        <a:xfrm xmlns:a="http://schemas.openxmlformats.org/drawingml/2006/main">
          <a:off x="80770" y="6342061"/>
          <a:ext cx="15976792" cy="1762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500"/>
            <a:t>Notes:</a:t>
          </a:r>
        </a:p>
        <a:p xmlns:a="http://schemas.openxmlformats.org/drawingml/2006/main">
          <a:endParaRPr lang="en-US" sz="2500"/>
        </a:p>
        <a:p xmlns:a="http://schemas.openxmlformats.org/drawingml/2006/main">
          <a:r>
            <a:rPr lang="en-US" sz="2500"/>
            <a:t/>
          </a:r>
          <a:br>
            <a:rPr lang="en-US" sz="2500"/>
          </a:br>
          <a:endParaRPr lang="en-US" sz="2500"/>
        </a:p>
        <a:p xmlns:a="http://schemas.openxmlformats.org/drawingml/2006/main">
          <a:r>
            <a:rPr lang="en-US" sz="2500">
              <a:effectLst/>
            </a:rPr>
            <a:t>I understand and agree to the </a:t>
          </a:r>
          <a:r>
            <a:rPr lang="en-US" sz="2500" baseline="0">
              <a:effectLst/>
            </a:rPr>
            <a:t>taper schedule as outlined. If I feel I am unable to continue with the current taper schedule, I</a:t>
          </a:r>
          <a:r>
            <a:rPr lang="en-US" sz="2500" u="sng" baseline="0">
              <a:effectLst/>
            </a:rPr>
            <a:t>							,</a:t>
          </a:r>
          <a:r>
            <a:rPr lang="en-US" sz="2500" baseline="0">
              <a:effectLst/>
            </a:rPr>
            <a:t> will call my physician 48 business hours prior to needing additional medication</a:t>
          </a:r>
          <a:endParaRPr lang="en-US" sz="2500"/>
        </a:p>
      </cdr:txBody>
    </cdr:sp>
  </cdr:relSizeAnchor>
  <cdr:relSizeAnchor xmlns:cdr="http://schemas.openxmlformats.org/drawingml/2006/chartDrawing">
    <cdr:from>
      <cdr:x>0.50819</cdr:x>
      <cdr:y>0.96221</cdr:y>
    </cdr:from>
    <cdr:to>
      <cdr:x>0.72875</cdr:x>
      <cdr:y>0.99892</cdr:y>
    </cdr:to>
    <cdr:sp macro="" textlink="">
      <cdr:nvSpPr>
        <cdr:cNvPr id="3" name="TextBox 1"/>
        <cdr:cNvSpPr txBox="1"/>
      </cdr:nvSpPr>
      <cdr:spPr>
        <a:xfrm xmlns:a="http://schemas.openxmlformats.org/drawingml/2006/main">
          <a:off x="15861726" y="10709388"/>
          <a:ext cx="6884154" cy="4085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500" i="1"/>
            <a:t>Patient</a:t>
          </a:r>
          <a:r>
            <a:rPr lang="en-US" sz="1500" i="1" baseline="0"/>
            <a:t> </a:t>
          </a:r>
          <a:r>
            <a:rPr lang="en-US" sz="1500" i="1"/>
            <a:t>Signature</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71437</xdr:colOff>
      <xdr:row>19</xdr:row>
      <xdr:rowOff>39689</xdr:rowOff>
    </xdr:from>
    <xdr:to>
      <xdr:col>25</xdr:col>
      <xdr:colOff>1174749</xdr:colOff>
      <xdr:row>55</xdr:row>
      <xdr:rowOff>47624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108858</xdr:colOff>
      <xdr:row>124</xdr:row>
      <xdr:rowOff>136071</xdr:rowOff>
    </xdr:from>
    <xdr:to>
      <xdr:col>25</xdr:col>
      <xdr:colOff>1752593</xdr:colOff>
      <xdr:row>128</xdr:row>
      <xdr:rowOff>310696</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90072" y="20056928"/>
          <a:ext cx="4963878" cy="2134054"/>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0.00503</cdr:x>
      <cdr:y>0.78257</cdr:y>
    </cdr:from>
    <cdr:to>
      <cdr:x>1</cdr:x>
      <cdr:y>1</cdr:y>
    </cdr:to>
    <cdr:sp macro="" textlink="">
      <cdr:nvSpPr>
        <cdr:cNvPr id="2" name="TextBox 1"/>
        <cdr:cNvSpPr txBox="1"/>
      </cdr:nvSpPr>
      <cdr:spPr>
        <a:xfrm xmlns:a="http://schemas.openxmlformats.org/drawingml/2006/main">
          <a:off x="80770" y="6342061"/>
          <a:ext cx="15976792" cy="1762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500"/>
        </a:p>
        <a:p xmlns:a="http://schemas.openxmlformats.org/drawingml/2006/main">
          <a:r>
            <a:rPr lang="en-US" sz="1500"/>
            <a:t>Notes:</a:t>
          </a:r>
        </a:p>
        <a:p xmlns:a="http://schemas.openxmlformats.org/drawingml/2006/main">
          <a:endParaRPr lang="en-US" sz="1500"/>
        </a:p>
        <a:p xmlns:a="http://schemas.openxmlformats.org/drawingml/2006/main">
          <a:endParaRPr lang="en-US" sz="1500"/>
        </a:p>
        <a:p xmlns:a="http://schemas.openxmlformats.org/drawingml/2006/main">
          <a:r>
            <a:rPr lang="en-US" sz="1500">
              <a:effectLst/>
            </a:rPr>
            <a:t>I understand and agree to the </a:t>
          </a:r>
          <a:r>
            <a:rPr lang="en-US" sz="1500" baseline="0">
              <a:effectLst/>
            </a:rPr>
            <a:t>taper schedule as outlined. If I feel I am unable to continue with the current taper schedule, I</a:t>
          </a:r>
          <a:r>
            <a:rPr lang="en-US" sz="1500" u="sng" baseline="0">
              <a:effectLst/>
            </a:rPr>
            <a:t>							,</a:t>
          </a:r>
          <a:r>
            <a:rPr lang="en-US" sz="1500" baseline="0">
              <a:effectLst/>
            </a:rPr>
            <a:t> will call my physician 48 business hours prior to needing additional medication</a:t>
          </a:r>
          <a:endParaRPr lang="en-US" sz="1500"/>
        </a:p>
      </cdr:txBody>
    </cdr:sp>
  </cdr:relSizeAnchor>
  <cdr:relSizeAnchor xmlns:cdr="http://schemas.openxmlformats.org/drawingml/2006/chartDrawing">
    <cdr:from>
      <cdr:x>0.62619</cdr:x>
      <cdr:y>0.93954</cdr:y>
    </cdr:from>
    <cdr:to>
      <cdr:x>0.84675</cdr:x>
      <cdr:y>0.97625</cdr:y>
    </cdr:to>
    <cdr:sp macro="" textlink="">
      <cdr:nvSpPr>
        <cdr:cNvPr id="3" name="TextBox 1"/>
        <cdr:cNvSpPr txBox="1"/>
      </cdr:nvSpPr>
      <cdr:spPr>
        <a:xfrm xmlns:a="http://schemas.openxmlformats.org/drawingml/2006/main">
          <a:off x="10699324" y="8383795"/>
          <a:ext cx="3768546" cy="3275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i="1"/>
            <a:t>Patient</a:t>
          </a:r>
          <a:r>
            <a:rPr lang="en-US" sz="1500" i="1" baseline="0"/>
            <a:t> </a:t>
          </a:r>
          <a:r>
            <a:rPr lang="en-US" sz="1000" i="1"/>
            <a:t>Signature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3"/>
  <sheetViews>
    <sheetView showZeros="0" tabSelected="1" topLeftCell="A49" zoomScale="60" zoomScaleNormal="60" zoomScaleSheetLayoutView="80" workbookViewId="0">
      <selection activeCell="V131" sqref="V131"/>
    </sheetView>
  </sheetViews>
  <sheetFormatPr defaultColWidth="9.140625" defaultRowHeight="15"/>
  <cols>
    <col min="1" max="1" width="1.7109375" style="39" customWidth="1"/>
    <col min="2" max="2" width="13.28515625" style="39" customWidth="1"/>
    <col min="3" max="3" width="12.5703125" style="38" bestFit="1" customWidth="1"/>
    <col min="4" max="4" width="16" style="40" customWidth="1"/>
    <col min="5" max="5" width="59.7109375" style="38" customWidth="1"/>
    <col min="6" max="8" width="22.140625" style="38" hidden="1" customWidth="1"/>
    <col min="9" max="10" width="15.42578125" style="38" hidden="1" customWidth="1"/>
    <col min="11" max="11" width="18.85546875" style="38" hidden="1" customWidth="1"/>
    <col min="12" max="15" width="50.85546875" style="38" hidden="1" customWidth="1"/>
    <col min="16" max="16" width="30.140625" style="38" hidden="1" customWidth="1"/>
    <col min="17" max="17" width="15.42578125" style="38" hidden="1" customWidth="1"/>
    <col min="18" max="19" width="18.85546875" style="38" hidden="1" customWidth="1"/>
    <col min="20" max="20" width="46" style="38" customWidth="1"/>
    <col min="21" max="22" width="49.85546875" style="38" customWidth="1"/>
    <col min="23" max="24" width="30.140625" style="38" customWidth="1"/>
    <col min="25" max="16384" width="9.140625" style="38"/>
  </cols>
  <sheetData>
    <row r="2" spans="1:25" ht="17.25" customHeight="1">
      <c r="A2" s="159" t="s">
        <v>229</v>
      </c>
      <c r="B2" s="159"/>
      <c r="C2" s="159"/>
      <c r="D2" s="159"/>
      <c r="E2" s="159"/>
      <c r="F2" s="159"/>
      <c r="G2" s="159"/>
      <c r="H2" s="159"/>
      <c r="I2" s="159"/>
      <c r="J2" s="159"/>
      <c r="K2" s="159"/>
      <c r="L2" s="159"/>
      <c r="M2" s="159"/>
      <c r="N2" s="159"/>
      <c r="O2" s="159"/>
      <c r="P2" s="159"/>
      <c r="Q2" s="159"/>
      <c r="R2" s="159"/>
      <c r="S2" s="159"/>
      <c r="T2" s="159"/>
      <c r="U2" s="159"/>
      <c r="V2" s="159"/>
      <c r="W2" s="159"/>
      <c r="X2" s="159"/>
      <c r="Y2" s="159"/>
    </row>
    <row r="3" spans="1:25" ht="17.2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row>
    <row r="4" spans="1:25" ht="17.25" customHeight="1">
      <c r="A4" s="159"/>
      <c r="B4" s="159"/>
      <c r="C4" s="159"/>
      <c r="D4" s="159"/>
      <c r="E4" s="159"/>
      <c r="F4" s="159"/>
      <c r="G4" s="159"/>
      <c r="H4" s="159"/>
      <c r="I4" s="159"/>
      <c r="J4" s="159"/>
      <c r="K4" s="159"/>
      <c r="L4" s="159"/>
      <c r="M4" s="159"/>
      <c r="N4" s="159"/>
      <c r="O4" s="159"/>
      <c r="P4" s="159"/>
      <c r="Q4" s="159"/>
      <c r="R4" s="159"/>
      <c r="S4" s="159"/>
      <c r="T4" s="159"/>
      <c r="U4" s="159"/>
      <c r="V4" s="159"/>
      <c r="W4" s="159"/>
      <c r="X4" s="159"/>
      <c r="Y4" s="159"/>
    </row>
    <row r="5" spans="1:25" ht="17.25" customHeight="1">
      <c r="A5" s="159"/>
      <c r="B5" s="159"/>
      <c r="C5" s="159"/>
      <c r="D5" s="159"/>
      <c r="E5" s="159"/>
      <c r="F5" s="159"/>
      <c r="G5" s="159"/>
      <c r="H5" s="159"/>
      <c r="I5" s="159"/>
      <c r="J5" s="159"/>
      <c r="K5" s="159"/>
      <c r="L5" s="159"/>
      <c r="M5" s="159"/>
      <c r="N5" s="159"/>
      <c r="O5" s="159"/>
      <c r="P5" s="159"/>
      <c r="Q5" s="159"/>
      <c r="R5" s="159"/>
      <c r="S5" s="159"/>
      <c r="T5" s="159"/>
      <c r="U5" s="159"/>
      <c r="V5" s="159"/>
      <c r="W5" s="159"/>
      <c r="X5" s="159"/>
      <c r="Y5" s="159"/>
    </row>
    <row r="6" spans="1:25" ht="17.25" customHeight="1">
      <c r="A6" s="159"/>
      <c r="B6" s="159"/>
      <c r="C6" s="159"/>
      <c r="D6" s="159"/>
      <c r="E6" s="159"/>
      <c r="F6" s="159"/>
      <c r="G6" s="159"/>
      <c r="H6" s="159"/>
      <c r="I6" s="159"/>
      <c r="J6" s="159"/>
      <c r="K6" s="159"/>
      <c r="L6" s="159"/>
      <c r="M6" s="159"/>
      <c r="N6" s="159"/>
      <c r="O6" s="159"/>
      <c r="P6" s="159"/>
      <c r="Q6" s="159"/>
      <c r="R6" s="159"/>
      <c r="S6" s="159"/>
      <c r="T6" s="159"/>
      <c r="U6" s="159"/>
      <c r="V6" s="159"/>
      <c r="W6" s="159"/>
      <c r="X6" s="159"/>
      <c r="Y6" s="159"/>
    </row>
    <row r="8" spans="1:25" ht="46.5" customHeight="1">
      <c r="B8" s="162" t="s">
        <v>238</v>
      </c>
      <c r="C8" s="162"/>
      <c r="D8" s="162"/>
      <c r="E8" s="162"/>
      <c r="F8" s="162"/>
      <c r="G8" s="162"/>
      <c r="H8" s="162"/>
      <c r="I8" s="162"/>
      <c r="J8" s="162"/>
      <c r="K8" s="162"/>
      <c r="L8" s="162"/>
      <c r="M8" s="162"/>
      <c r="N8" s="162"/>
      <c r="O8" s="162"/>
      <c r="P8" s="162"/>
      <c r="Q8" s="162"/>
      <c r="R8" s="162"/>
      <c r="S8" s="162"/>
      <c r="T8" s="162"/>
      <c r="U8" s="162"/>
      <c r="V8" s="162"/>
      <c r="W8" s="162"/>
      <c r="X8" s="162"/>
      <c r="Y8" s="162"/>
    </row>
    <row r="9" spans="1:25">
      <c r="U9" s="39"/>
      <c r="V9" s="39"/>
      <c r="W9" s="39"/>
      <c r="X9" s="39"/>
    </row>
    <row r="10" spans="1:25" ht="17.25">
      <c r="B10" s="41"/>
      <c r="C10" s="41"/>
      <c r="D10" s="42"/>
      <c r="E10" s="43" t="s">
        <v>184</v>
      </c>
      <c r="F10" s="44"/>
      <c r="G10" s="44"/>
      <c r="H10" s="44"/>
      <c r="I10" s="44"/>
      <c r="J10" s="44"/>
      <c r="K10" s="44"/>
      <c r="L10" s="45">
        <f>SUM(Z15:Z97)</f>
        <v>0</v>
      </c>
      <c r="M10" s="45"/>
      <c r="N10" s="45"/>
      <c r="O10" s="45"/>
      <c r="P10" s="45"/>
      <c r="Q10" s="45"/>
      <c r="R10" s="45"/>
      <c r="S10" s="45"/>
      <c r="T10" s="44" t="s">
        <v>182</v>
      </c>
      <c r="U10" s="46"/>
      <c r="V10" s="46"/>
      <c r="W10" s="46"/>
      <c r="X10" s="46"/>
    </row>
    <row r="11" spans="1:25" ht="17.25">
      <c r="B11" s="35" t="s">
        <v>230</v>
      </c>
      <c r="C11" s="35"/>
      <c r="D11" s="47"/>
      <c r="E11" s="48"/>
      <c r="F11" s="48"/>
      <c r="G11" s="48"/>
      <c r="H11" s="48"/>
      <c r="I11" s="49"/>
      <c r="J11" s="49"/>
      <c r="K11" s="49"/>
      <c r="L11" s="50">
        <f>SUM(Z16:Z98)</f>
        <v>0</v>
      </c>
      <c r="M11" s="50"/>
      <c r="N11" s="50"/>
      <c r="O11" s="50"/>
      <c r="P11" s="50"/>
      <c r="Q11" s="50"/>
      <c r="R11" s="50"/>
      <c r="S11" s="50"/>
      <c r="T11" s="52"/>
      <c r="U11" s="46"/>
      <c r="V11" s="46"/>
      <c r="W11" s="46"/>
      <c r="X11" s="46"/>
    </row>
    <row r="12" spans="1:25" ht="17.25">
      <c r="B12" s="35" t="s">
        <v>231</v>
      </c>
      <c r="C12" s="35"/>
      <c r="D12" s="47"/>
      <c r="E12" s="52"/>
      <c r="F12" s="48"/>
      <c r="G12" s="48"/>
      <c r="H12" s="48"/>
      <c r="I12" s="49"/>
      <c r="J12" s="49"/>
      <c r="K12" s="49"/>
      <c r="L12" s="50"/>
      <c r="M12" s="50"/>
      <c r="N12" s="50"/>
      <c r="O12" s="50"/>
      <c r="P12" s="50"/>
      <c r="Q12" s="50"/>
      <c r="R12" s="50"/>
      <c r="S12" s="50"/>
      <c r="T12" s="52"/>
      <c r="U12" s="46"/>
      <c r="V12" s="46"/>
      <c r="W12" s="46"/>
      <c r="X12" s="46"/>
    </row>
    <row r="13" spans="1:25" ht="17.25">
      <c r="B13" s="36" t="s">
        <v>179</v>
      </c>
      <c r="C13" s="36"/>
      <c r="D13" s="51"/>
      <c r="E13" s="122"/>
      <c r="F13" s="122"/>
      <c r="G13" s="122"/>
      <c r="H13" s="122"/>
      <c r="I13" s="123"/>
      <c r="J13" s="123"/>
      <c r="K13" s="123"/>
      <c r="L13" s="124">
        <f>SUM(Z17:Z99)</f>
        <v>0</v>
      </c>
      <c r="M13" s="124"/>
      <c r="N13" s="124"/>
      <c r="O13" s="124"/>
      <c r="P13" s="124"/>
      <c r="Q13" s="124"/>
      <c r="R13" s="124"/>
      <c r="S13" s="124"/>
      <c r="T13" s="122"/>
      <c r="U13" s="46"/>
      <c r="V13" s="46"/>
      <c r="W13" s="46"/>
      <c r="X13" s="46"/>
    </row>
    <row r="14" spans="1:25">
      <c r="B14" s="36" t="s">
        <v>1</v>
      </c>
      <c r="C14" s="36"/>
      <c r="D14" s="53"/>
      <c r="E14" s="125" t="e">
        <f>24/E13*E12</f>
        <v>#DIV/0!</v>
      </c>
      <c r="F14" s="125"/>
      <c r="G14" s="125"/>
      <c r="H14" s="125"/>
      <c r="I14" s="125"/>
      <c r="J14" s="125"/>
      <c r="K14" s="125" t="e">
        <f t="shared" ref="K14:S14" si="0">24/K13</f>
        <v>#DIV/0!</v>
      </c>
      <c r="L14" s="125" t="e">
        <f t="shared" si="0"/>
        <v>#DIV/0!</v>
      </c>
      <c r="M14" s="125"/>
      <c r="N14" s="125"/>
      <c r="O14" s="125"/>
      <c r="P14" s="125"/>
      <c r="Q14" s="125" t="e">
        <f t="shared" si="0"/>
        <v>#DIV/0!</v>
      </c>
      <c r="R14" s="125" t="e">
        <f t="shared" si="0"/>
        <v>#DIV/0!</v>
      </c>
      <c r="S14" s="125" t="e">
        <f t="shared" si="0"/>
        <v>#DIV/0!</v>
      </c>
      <c r="T14" s="125" t="e">
        <f>24/T13*T12</f>
        <v>#DIV/0!</v>
      </c>
      <c r="U14" s="46"/>
      <c r="V14" s="46"/>
      <c r="W14" s="46"/>
      <c r="X14" s="46"/>
    </row>
    <row r="15" spans="1:25" ht="17.25">
      <c r="B15" s="36" t="s">
        <v>8</v>
      </c>
      <c r="C15" s="36"/>
      <c r="D15" s="53"/>
      <c r="E15" s="119"/>
      <c r="F15" s="119"/>
      <c r="G15" s="119"/>
      <c r="H15" s="119"/>
      <c r="I15" s="120"/>
      <c r="J15" s="120"/>
      <c r="K15" s="120"/>
      <c r="L15" s="130">
        <f>SUM(Z57:Z101)</f>
        <v>0</v>
      </c>
      <c r="M15" s="130"/>
      <c r="N15" s="130"/>
      <c r="O15" s="130"/>
      <c r="P15" s="130"/>
      <c r="Q15" s="130"/>
      <c r="R15" s="130"/>
      <c r="S15" s="130"/>
      <c r="T15" s="119"/>
      <c r="U15" s="54"/>
      <c r="V15" s="54"/>
      <c r="W15" s="46"/>
      <c r="X15" s="46"/>
    </row>
    <row r="16" spans="1:25" ht="18.75" customHeight="1">
      <c r="B16" s="35" t="s">
        <v>0</v>
      </c>
      <c r="C16" s="35"/>
      <c r="D16" s="55"/>
      <c r="E16" s="161"/>
      <c r="F16" s="161"/>
      <c r="G16" s="161"/>
      <c r="H16" s="161"/>
      <c r="I16" s="161"/>
      <c r="J16" s="161"/>
      <c r="K16" s="161"/>
      <c r="L16" s="161"/>
      <c r="M16" s="161"/>
      <c r="N16" s="161"/>
      <c r="O16" s="161"/>
      <c r="P16" s="161"/>
      <c r="Q16" s="161"/>
      <c r="R16" s="161"/>
      <c r="S16" s="161"/>
      <c r="T16" s="161"/>
      <c r="U16" s="46"/>
      <c r="V16" s="46"/>
      <c r="W16" s="46"/>
      <c r="X16" s="46"/>
    </row>
    <row r="17" spans="2:24" ht="17.25">
      <c r="B17" s="37" t="s">
        <v>228</v>
      </c>
      <c r="C17" s="37"/>
      <c r="D17" s="56"/>
      <c r="E17" s="45" t="e">
        <f>SUM(U59:U72)</f>
        <v>#DIV/0!</v>
      </c>
      <c r="F17" s="45"/>
      <c r="G17" s="45"/>
      <c r="H17" s="45"/>
      <c r="I17" s="45"/>
      <c r="J17" s="45"/>
      <c r="K17" s="45"/>
      <c r="L17" s="45">
        <f>SUM(Z59:Z103)</f>
        <v>0</v>
      </c>
      <c r="M17" s="45"/>
      <c r="N17" s="45"/>
      <c r="O17" s="45"/>
      <c r="P17" s="45"/>
      <c r="Q17" s="45"/>
      <c r="R17" s="45"/>
      <c r="S17" s="45"/>
      <c r="T17" s="45"/>
      <c r="U17" s="39"/>
      <c r="V17" s="39"/>
      <c r="W17" s="39"/>
      <c r="X17" s="39"/>
    </row>
    <row r="18" spans="2:24" s="57" customFormat="1" ht="17.25">
      <c r="C18" s="58"/>
      <c r="D18" s="59"/>
      <c r="E18" s="60"/>
      <c r="F18" s="60"/>
      <c r="G18" s="60"/>
      <c r="H18" s="60"/>
      <c r="I18" s="60"/>
      <c r="J18" s="60"/>
      <c r="K18" s="60"/>
      <c r="L18" s="60"/>
      <c r="M18" s="60"/>
      <c r="N18" s="60"/>
      <c r="O18" s="60"/>
      <c r="P18" s="60"/>
      <c r="Q18" s="60"/>
      <c r="R18" s="60"/>
      <c r="S18" s="60"/>
      <c r="T18" s="60"/>
    </row>
    <row r="19" spans="2:24" s="39" customFormat="1" ht="17.25">
      <c r="B19" s="112"/>
      <c r="C19" s="112"/>
      <c r="D19" s="113"/>
      <c r="E19" s="114"/>
      <c r="F19" s="114"/>
      <c r="G19" s="114"/>
      <c r="H19" s="114"/>
      <c r="I19" s="114"/>
      <c r="J19" s="114"/>
      <c r="K19" s="114"/>
      <c r="L19" s="114"/>
      <c r="M19" s="114"/>
      <c r="N19" s="114"/>
      <c r="O19" s="114"/>
      <c r="P19" s="114"/>
      <c r="Q19" s="114"/>
      <c r="R19" s="114"/>
      <c r="S19" s="114"/>
      <c r="T19" s="114"/>
    </row>
    <row r="20" spans="2:24" s="57" customFormat="1" ht="17.25">
      <c r="C20" s="58"/>
      <c r="D20" s="59"/>
      <c r="E20" s="60"/>
      <c r="F20" s="60"/>
      <c r="G20" s="60"/>
      <c r="H20" s="60"/>
      <c r="I20" s="60"/>
      <c r="J20" s="60"/>
      <c r="K20" s="60"/>
      <c r="L20" s="60"/>
      <c r="M20" s="60"/>
      <c r="N20" s="60"/>
      <c r="O20" s="60"/>
      <c r="P20" s="60"/>
      <c r="Q20" s="60"/>
      <c r="R20" s="60"/>
      <c r="S20" s="60"/>
      <c r="T20" s="60"/>
    </row>
    <row r="21" spans="2:24" s="39" customFormat="1" ht="17.25">
      <c r="B21" s="112"/>
      <c r="C21" s="112"/>
      <c r="D21" s="113"/>
      <c r="E21" s="114"/>
      <c r="F21" s="114"/>
      <c r="G21" s="114"/>
      <c r="H21" s="114"/>
      <c r="I21" s="114"/>
      <c r="J21" s="114"/>
      <c r="K21" s="114"/>
      <c r="L21" s="114"/>
      <c r="M21" s="114"/>
      <c r="N21" s="114"/>
      <c r="O21" s="114"/>
      <c r="P21" s="114"/>
      <c r="Q21" s="114"/>
      <c r="R21" s="114"/>
      <c r="S21" s="114"/>
      <c r="T21" s="114"/>
    </row>
    <row r="22" spans="2:24" s="57" customFormat="1" ht="17.25">
      <c r="C22" s="58"/>
      <c r="D22" s="59"/>
      <c r="E22" s="60"/>
      <c r="F22" s="60"/>
      <c r="G22" s="60"/>
      <c r="H22" s="60"/>
      <c r="I22" s="60"/>
      <c r="J22" s="60"/>
      <c r="K22" s="60"/>
      <c r="L22" s="60"/>
      <c r="M22" s="60"/>
      <c r="N22" s="60"/>
      <c r="O22" s="60"/>
      <c r="P22" s="60"/>
      <c r="Q22" s="60"/>
      <c r="R22" s="60"/>
      <c r="S22" s="60"/>
      <c r="T22" s="60"/>
    </row>
    <row r="23" spans="2:24" s="39" customFormat="1" ht="17.25">
      <c r="B23" s="112"/>
      <c r="C23" s="112"/>
      <c r="D23" s="113"/>
      <c r="E23" s="114"/>
      <c r="F23" s="114"/>
      <c r="G23" s="114"/>
      <c r="H23" s="114"/>
      <c r="I23" s="114"/>
      <c r="J23" s="114"/>
      <c r="K23" s="114"/>
      <c r="L23" s="114"/>
      <c r="M23" s="114"/>
      <c r="N23" s="114"/>
      <c r="O23" s="114"/>
      <c r="P23" s="114"/>
      <c r="Q23" s="114"/>
      <c r="R23" s="114"/>
      <c r="S23" s="114"/>
      <c r="T23" s="114"/>
    </row>
    <row r="24" spans="2:24" s="57" customFormat="1" ht="17.25">
      <c r="C24" s="58"/>
      <c r="D24" s="59"/>
      <c r="E24" s="60"/>
      <c r="F24" s="60"/>
      <c r="G24" s="60"/>
      <c r="H24" s="60"/>
      <c r="I24" s="60"/>
      <c r="J24" s="60"/>
      <c r="K24" s="60"/>
      <c r="L24" s="60"/>
      <c r="M24" s="60"/>
      <c r="N24" s="60"/>
      <c r="O24" s="60"/>
      <c r="P24" s="60"/>
      <c r="Q24" s="60"/>
      <c r="R24" s="60"/>
      <c r="S24" s="60"/>
      <c r="T24" s="60"/>
    </row>
    <row r="25" spans="2:24" s="39" customFormat="1" ht="17.25">
      <c r="B25" s="112"/>
      <c r="C25" s="112"/>
      <c r="D25" s="113"/>
      <c r="E25" s="114"/>
      <c r="F25" s="114"/>
      <c r="G25" s="114"/>
      <c r="H25" s="114"/>
      <c r="I25" s="114"/>
      <c r="J25" s="114"/>
      <c r="K25" s="114"/>
      <c r="L25" s="114"/>
      <c r="M25" s="114"/>
      <c r="N25" s="114"/>
      <c r="O25" s="114"/>
      <c r="P25" s="114"/>
      <c r="Q25" s="114"/>
      <c r="R25" s="114"/>
      <c r="S25" s="114"/>
      <c r="T25" s="114"/>
    </row>
    <row r="26" spans="2:24" s="57" customFormat="1" ht="17.25">
      <c r="C26" s="58"/>
      <c r="D26" s="59"/>
      <c r="E26" s="60"/>
      <c r="F26" s="60"/>
      <c r="G26" s="60"/>
      <c r="H26" s="60"/>
      <c r="I26" s="60"/>
      <c r="J26" s="60"/>
      <c r="K26" s="60"/>
      <c r="L26" s="60"/>
      <c r="M26" s="60"/>
      <c r="N26" s="60"/>
      <c r="O26" s="60"/>
      <c r="P26" s="60"/>
      <c r="Q26" s="60"/>
      <c r="R26" s="60"/>
      <c r="S26" s="60"/>
      <c r="T26" s="60"/>
    </row>
    <row r="27" spans="2:24" s="39" customFormat="1" ht="17.25">
      <c r="B27" s="112"/>
      <c r="C27" s="112"/>
      <c r="D27" s="113"/>
      <c r="E27" s="114"/>
      <c r="F27" s="114"/>
      <c r="G27" s="114"/>
      <c r="H27" s="114"/>
      <c r="I27" s="114"/>
      <c r="J27" s="114"/>
      <c r="K27" s="114"/>
      <c r="L27" s="114"/>
      <c r="M27" s="114"/>
      <c r="N27" s="114"/>
      <c r="O27" s="114"/>
      <c r="P27" s="114"/>
      <c r="Q27" s="114"/>
      <c r="R27" s="114"/>
      <c r="S27" s="114"/>
      <c r="T27" s="114"/>
    </row>
    <row r="28" spans="2:24" s="57" customFormat="1" ht="17.25">
      <c r="C28" s="58"/>
      <c r="D28" s="59"/>
      <c r="E28" s="60"/>
      <c r="F28" s="60"/>
      <c r="G28" s="60"/>
      <c r="H28" s="60"/>
      <c r="I28" s="60"/>
      <c r="J28" s="60"/>
      <c r="K28" s="60"/>
      <c r="L28" s="60"/>
      <c r="M28" s="60"/>
      <c r="N28" s="60"/>
      <c r="O28" s="60"/>
      <c r="P28" s="60"/>
      <c r="Q28" s="60"/>
      <c r="R28" s="60"/>
      <c r="S28" s="60"/>
      <c r="T28" s="60"/>
    </row>
    <row r="29" spans="2:24" s="39" customFormat="1" ht="17.25">
      <c r="B29" s="112"/>
      <c r="C29" s="112"/>
      <c r="D29" s="113"/>
      <c r="E29" s="114"/>
      <c r="F29" s="114"/>
      <c r="G29" s="114"/>
      <c r="H29" s="114"/>
      <c r="I29" s="114"/>
      <c r="J29" s="114"/>
      <c r="K29" s="114"/>
      <c r="L29" s="114"/>
      <c r="M29" s="114"/>
      <c r="N29" s="114"/>
      <c r="O29" s="114"/>
      <c r="P29" s="114"/>
      <c r="Q29" s="114"/>
      <c r="R29" s="114"/>
      <c r="S29" s="114"/>
      <c r="T29" s="114"/>
    </row>
    <row r="30" spans="2:24" s="57" customFormat="1" ht="17.25">
      <c r="C30" s="58"/>
      <c r="D30" s="59"/>
      <c r="E30" s="60"/>
      <c r="F30" s="60"/>
      <c r="G30" s="60"/>
      <c r="H30" s="60"/>
      <c r="I30" s="60"/>
      <c r="J30" s="60"/>
      <c r="K30" s="60"/>
      <c r="L30" s="60"/>
      <c r="M30" s="60"/>
      <c r="N30" s="60"/>
      <c r="O30" s="60"/>
      <c r="P30" s="60"/>
      <c r="Q30" s="60"/>
      <c r="R30" s="60"/>
      <c r="S30" s="60"/>
      <c r="T30" s="60"/>
    </row>
    <row r="31" spans="2:24" s="39" customFormat="1" ht="17.25">
      <c r="B31" s="112"/>
      <c r="C31" s="112"/>
      <c r="D31" s="113"/>
      <c r="E31" s="114"/>
      <c r="F31" s="114"/>
      <c r="G31" s="114"/>
      <c r="H31" s="114"/>
      <c r="I31" s="114"/>
      <c r="J31" s="114"/>
      <c r="K31" s="114"/>
      <c r="L31" s="114"/>
      <c r="M31" s="114"/>
      <c r="N31" s="114"/>
      <c r="O31" s="114"/>
      <c r="P31" s="114"/>
      <c r="Q31" s="114"/>
      <c r="R31" s="114"/>
      <c r="S31" s="114"/>
      <c r="T31" s="114"/>
    </row>
    <row r="32" spans="2:24" s="57" customFormat="1" ht="17.25">
      <c r="C32" s="58"/>
      <c r="D32" s="59"/>
      <c r="E32" s="60"/>
      <c r="F32" s="60"/>
      <c r="G32" s="60"/>
      <c r="H32" s="60"/>
      <c r="I32" s="60"/>
      <c r="J32" s="60"/>
      <c r="K32" s="60"/>
      <c r="L32" s="60"/>
      <c r="M32" s="60"/>
      <c r="N32" s="60"/>
      <c r="O32" s="60"/>
      <c r="P32" s="60"/>
      <c r="Q32" s="60"/>
      <c r="R32" s="60"/>
      <c r="S32" s="60"/>
      <c r="T32" s="60"/>
    </row>
    <row r="33" spans="2:20" s="39" customFormat="1" ht="17.25">
      <c r="B33" s="112"/>
      <c r="C33" s="112"/>
      <c r="D33" s="113"/>
      <c r="E33" s="114"/>
      <c r="F33" s="114"/>
      <c r="G33" s="114"/>
      <c r="H33" s="114"/>
      <c r="I33" s="114"/>
      <c r="J33" s="114"/>
      <c r="K33" s="114"/>
      <c r="L33" s="114"/>
      <c r="M33" s="114"/>
      <c r="N33" s="114"/>
      <c r="O33" s="114"/>
      <c r="P33" s="114"/>
      <c r="Q33" s="114"/>
      <c r="R33" s="114"/>
      <c r="S33" s="114"/>
      <c r="T33" s="114"/>
    </row>
    <row r="34" spans="2:20" s="57" customFormat="1" ht="17.25">
      <c r="C34" s="58"/>
      <c r="D34" s="59"/>
      <c r="E34" s="60"/>
      <c r="F34" s="60"/>
      <c r="G34" s="60"/>
      <c r="H34" s="60"/>
      <c r="I34" s="60"/>
      <c r="J34" s="60"/>
      <c r="K34" s="60"/>
      <c r="L34" s="60"/>
      <c r="M34" s="60"/>
      <c r="N34" s="60"/>
      <c r="O34" s="60"/>
      <c r="P34" s="60"/>
      <c r="Q34" s="60"/>
      <c r="R34" s="60"/>
      <c r="S34" s="60"/>
      <c r="T34" s="60"/>
    </row>
    <row r="35" spans="2:20" s="39" customFormat="1" ht="17.25">
      <c r="B35" s="112"/>
      <c r="C35" s="112"/>
      <c r="D35" s="113"/>
      <c r="E35" s="114"/>
      <c r="F35" s="114"/>
      <c r="G35" s="114"/>
      <c r="H35" s="114"/>
      <c r="I35" s="114"/>
      <c r="J35" s="114"/>
      <c r="K35" s="114"/>
      <c r="L35" s="114"/>
      <c r="M35" s="114"/>
      <c r="N35" s="114"/>
      <c r="O35" s="114"/>
      <c r="P35" s="114"/>
      <c r="Q35" s="114"/>
      <c r="R35" s="114"/>
      <c r="S35" s="114"/>
      <c r="T35" s="114"/>
    </row>
    <row r="36" spans="2:20" s="57" customFormat="1" ht="17.25">
      <c r="C36" s="58"/>
      <c r="D36" s="59"/>
      <c r="E36" s="60"/>
      <c r="F36" s="60"/>
      <c r="G36" s="60"/>
      <c r="H36" s="60"/>
      <c r="I36" s="60"/>
      <c r="J36" s="60"/>
      <c r="K36" s="60"/>
      <c r="L36" s="60"/>
      <c r="M36" s="60"/>
      <c r="N36" s="60"/>
      <c r="O36" s="60"/>
      <c r="P36" s="60"/>
      <c r="Q36" s="60"/>
      <c r="R36" s="60"/>
      <c r="S36" s="60"/>
      <c r="T36" s="60"/>
    </row>
    <row r="37" spans="2:20" s="39" customFormat="1" ht="17.25">
      <c r="B37" s="112"/>
      <c r="C37" s="112"/>
      <c r="D37" s="113"/>
      <c r="E37" s="114"/>
      <c r="F37" s="114"/>
      <c r="G37" s="114"/>
      <c r="H37" s="114"/>
      <c r="I37" s="114"/>
      <c r="J37" s="114"/>
      <c r="K37" s="114"/>
      <c r="L37" s="114"/>
      <c r="M37" s="114"/>
      <c r="N37" s="114"/>
      <c r="O37" s="114"/>
      <c r="P37" s="114"/>
      <c r="Q37" s="114"/>
      <c r="R37" s="114"/>
      <c r="S37" s="114"/>
      <c r="T37" s="114"/>
    </row>
    <row r="38" spans="2:20" s="57" customFormat="1" ht="17.25">
      <c r="C38" s="58"/>
      <c r="D38" s="59"/>
      <c r="E38" s="60"/>
      <c r="F38" s="60"/>
      <c r="G38" s="60"/>
      <c r="H38" s="60"/>
      <c r="I38" s="60"/>
      <c r="J38" s="60"/>
      <c r="K38" s="60"/>
      <c r="L38" s="60"/>
      <c r="M38" s="60"/>
      <c r="N38" s="60"/>
      <c r="O38" s="60"/>
      <c r="P38" s="60"/>
      <c r="Q38" s="60"/>
      <c r="R38" s="60"/>
      <c r="S38" s="60"/>
      <c r="T38" s="60"/>
    </row>
    <row r="39" spans="2:20" s="39" customFormat="1" ht="17.25">
      <c r="B39" s="112"/>
      <c r="C39" s="112"/>
      <c r="D39" s="113"/>
      <c r="E39" s="114"/>
      <c r="F39" s="114"/>
      <c r="G39" s="114"/>
      <c r="H39" s="114"/>
      <c r="I39" s="114"/>
      <c r="J39" s="114"/>
      <c r="K39" s="114"/>
      <c r="L39" s="114"/>
      <c r="M39" s="114"/>
      <c r="N39" s="114"/>
      <c r="O39" s="114"/>
      <c r="P39" s="114"/>
      <c r="Q39" s="114"/>
      <c r="R39" s="114"/>
      <c r="S39" s="114"/>
      <c r="T39" s="114"/>
    </row>
    <row r="40" spans="2:20" s="57" customFormat="1" ht="17.25">
      <c r="C40" s="58"/>
      <c r="D40" s="59"/>
      <c r="E40" s="60"/>
      <c r="F40" s="60"/>
      <c r="G40" s="60"/>
      <c r="H40" s="60"/>
      <c r="I40" s="60"/>
      <c r="J40" s="60"/>
      <c r="K40" s="60"/>
      <c r="L40" s="60"/>
      <c r="M40" s="60"/>
      <c r="N40" s="60"/>
      <c r="O40" s="60"/>
      <c r="P40" s="60"/>
      <c r="Q40" s="60"/>
      <c r="R40" s="60"/>
      <c r="S40" s="60"/>
      <c r="T40" s="60"/>
    </row>
    <row r="41" spans="2:20" s="39" customFormat="1" ht="17.25">
      <c r="B41" s="112"/>
      <c r="C41" s="112"/>
      <c r="D41" s="113"/>
      <c r="E41" s="114"/>
      <c r="F41" s="114"/>
      <c r="G41" s="114"/>
      <c r="H41" s="114"/>
      <c r="I41" s="114"/>
      <c r="J41" s="114"/>
      <c r="K41" s="114"/>
      <c r="L41" s="114"/>
      <c r="M41" s="114"/>
      <c r="N41" s="114"/>
      <c r="O41" s="114"/>
      <c r="P41" s="114"/>
      <c r="Q41" s="114"/>
      <c r="R41" s="114"/>
      <c r="S41" s="114"/>
      <c r="T41" s="114"/>
    </row>
    <row r="42" spans="2:20" s="39" customFormat="1" ht="17.25">
      <c r="B42" s="112"/>
      <c r="C42" s="112"/>
      <c r="D42" s="113"/>
      <c r="E42" s="114"/>
      <c r="F42" s="114"/>
      <c r="G42" s="114"/>
      <c r="H42" s="114"/>
      <c r="I42" s="114"/>
      <c r="J42" s="114"/>
      <c r="K42" s="114"/>
      <c r="L42" s="114"/>
      <c r="M42" s="114"/>
      <c r="N42" s="114"/>
      <c r="O42" s="114"/>
      <c r="P42" s="114"/>
      <c r="Q42" s="114"/>
      <c r="R42" s="114"/>
      <c r="S42" s="114"/>
      <c r="T42" s="114"/>
    </row>
    <row r="43" spans="2:20" s="57" customFormat="1" ht="17.25">
      <c r="C43" s="58"/>
      <c r="D43" s="59"/>
      <c r="E43" s="60"/>
      <c r="F43" s="60"/>
      <c r="G43" s="60"/>
      <c r="H43" s="60"/>
      <c r="I43" s="60"/>
      <c r="J43" s="60"/>
      <c r="K43" s="60"/>
      <c r="L43" s="60"/>
      <c r="M43" s="60"/>
      <c r="N43" s="60"/>
      <c r="O43" s="60"/>
      <c r="P43" s="60"/>
      <c r="Q43" s="60"/>
      <c r="R43" s="60"/>
      <c r="S43" s="60"/>
      <c r="T43" s="60"/>
    </row>
    <row r="44" spans="2:20" s="39" customFormat="1" ht="17.25">
      <c r="B44" s="112"/>
      <c r="C44" s="112"/>
      <c r="D44" s="113"/>
      <c r="E44" s="114"/>
      <c r="F44" s="114"/>
      <c r="G44" s="114"/>
      <c r="H44" s="114"/>
      <c r="I44" s="114"/>
      <c r="J44" s="114"/>
      <c r="K44" s="114"/>
      <c r="L44" s="114"/>
      <c r="M44" s="114"/>
      <c r="N44" s="114"/>
      <c r="O44" s="114"/>
      <c r="P44" s="114"/>
      <c r="Q44" s="114"/>
      <c r="R44" s="114"/>
      <c r="S44" s="114"/>
      <c r="T44" s="114"/>
    </row>
    <row r="45" spans="2:20" s="57" customFormat="1" ht="17.25">
      <c r="C45" s="58"/>
      <c r="D45" s="59"/>
      <c r="E45" s="60"/>
      <c r="F45" s="60"/>
      <c r="G45" s="60"/>
      <c r="H45" s="60"/>
      <c r="I45" s="60"/>
      <c r="J45" s="60"/>
      <c r="K45" s="60"/>
      <c r="L45" s="60"/>
      <c r="M45" s="60"/>
      <c r="N45" s="60"/>
      <c r="O45" s="60"/>
      <c r="P45" s="60"/>
      <c r="Q45" s="60"/>
      <c r="R45" s="60"/>
      <c r="S45" s="60"/>
      <c r="T45" s="60"/>
    </row>
    <row r="46" spans="2:20" s="39" customFormat="1" ht="17.25">
      <c r="B46" s="112"/>
      <c r="C46" s="112"/>
      <c r="D46" s="113"/>
      <c r="E46" s="114"/>
      <c r="F46" s="114"/>
      <c r="G46" s="114"/>
      <c r="H46" s="114"/>
      <c r="I46" s="114"/>
      <c r="J46" s="114"/>
      <c r="K46" s="114"/>
      <c r="L46" s="114"/>
      <c r="M46" s="114"/>
      <c r="N46" s="114"/>
      <c r="O46" s="114"/>
      <c r="P46" s="114"/>
      <c r="Q46" s="114"/>
      <c r="R46" s="114"/>
      <c r="S46" s="114"/>
      <c r="T46" s="114"/>
    </row>
    <row r="47" spans="2:20" s="57" customFormat="1" ht="17.25">
      <c r="C47" s="58"/>
      <c r="D47" s="59"/>
      <c r="E47" s="60"/>
      <c r="F47" s="60"/>
      <c r="G47" s="60"/>
      <c r="H47" s="60"/>
      <c r="I47" s="60"/>
      <c r="J47" s="60"/>
      <c r="K47" s="60"/>
      <c r="L47" s="60"/>
      <c r="M47" s="60"/>
      <c r="N47" s="60"/>
      <c r="O47" s="60"/>
      <c r="P47" s="60"/>
      <c r="Q47" s="60"/>
      <c r="R47" s="60"/>
      <c r="S47" s="60"/>
      <c r="T47" s="60"/>
    </row>
    <row r="48" spans="2:20" s="39" customFormat="1" ht="17.25">
      <c r="B48" s="112"/>
      <c r="C48" s="112"/>
      <c r="D48" s="113"/>
      <c r="E48" s="114"/>
      <c r="F48" s="114"/>
      <c r="G48" s="114"/>
      <c r="H48" s="114"/>
      <c r="I48" s="114"/>
      <c r="J48" s="114"/>
      <c r="K48" s="114"/>
      <c r="L48" s="114"/>
      <c r="M48" s="114"/>
      <c r="N48" s="114"/>
      <c r="O48" s="114"/>
      <c r="P48" s="114"/>
      <c r="Q48" s="114"/>
      <c r="R48" s="114"/>
      <c r="S48" s="114"/>
      <c r="T48" s="114"/>
    </row>
    <row r="49" spans="1:25" s="57" customFormat="1" ht="17.25">
      <c r="C49" s="58"/>
      <c r="D49" s="59"/>
      <c r="E49" s="60"/>
      <c r="F49" s="60"/>
      <c r="G49" s="60"/>
      <c r="H49" s="60"/>
      <c r="I49" s="60"/>
      <c r="J49" s="60"/>
      <c r="K49" s="60"/>
      <c r="L49" s="60"/>
      <c r="M49" s="60"/>
      <c r="N49" s="60"/>
      <c r="O49" s="60"/>
      <c r="P49" s="60"/>
      <c r="Q49" s="60"/>
      <c r="R49" s="60"/>
      <c r="S49" s="60"/>
      <c r="T49" s="60"/>
    </row>
    <row r="50" spans="1:25" s="39" customFormat="1" ht="17.25">
      <c r="B50" s="112"/>
      <c r="C50" s="112"/>
      <c r="D50" s="113"/>
      <c r="E50" s="114"/>
      <c r="F50" s="114"/>
      <c r="G50" s="114"/>
      <c r="H50" s="114"/>
      <c r="I50" s="114"/>
      <c r="J50" s="114"/>
      <c r="K50" s="114"/>
      <c r="L50" s="114"/>
      <c r="M50" s="114"/>
      <c r="N50" s="114"/>
      <c r="O50" s="114"/>
      <c r="P50" s="114"/>
      <c r="Q50" s="114"/>
      <c r="R50" s="114"/>
      <c r="S50" s="114"/>
      <c r="T50" s="114"/>
    </row>
    <row r="51" spans="1:25" s="57" customFormat="1" ht="17.25">
      <c r="C51" s="58"/>
      <c r="D51" s="59"/>
      <c r="E51" s="60"/>
      <c r="F51" s="60"/>
      <c r="G51" s="60"/>
      <c r="H51" s="60"/>
      <c r="I51" s="60"/>
      <c r="J51" s="60"/>
      <c r="K51" s="60"/>
      <c r="L51" s="60"/>
      <c r="M51" s="60"/>
      <c r="N51" s="60"/>
      <c r="O51" s="60"/>
      <c r="P51" s="60"/>
      <c r="Q51" s="60"/>
      <c r="R51" s="60"/>
      <c r="S51" s="60"/>
      <c r="T51" s="60"/>
    </row>
    <row r="52" spans="1:25" s="57" customFormat="1" ht="17.25">
      <c r="C52" s="58"/>
      <c r="D52" s="59"/>
      <c r="E52" s="60"/>
      <c r="F52" s="60"/>
      <c r="G52" s="60"/>
      <c r="H52" s="60"/>
      <c r="I52" s="60"/>
      <c r="J52" s="60"/>
      <c r="K52" s="60"/>
      <c r="L52" s="60"/>
      <c r="M52" s="60"/>
      <c r="N52" s="60"/>
      <c r="O52" s="60"/>
      <c r="P52" s="60"/>
      <c r="Q52" s="60"/>
      <c r="R52" s="60"/>
      <c r="S52" s="60"/>
      <c r="T52" s="60"/>
    </row>
    <row r="53" spans="1:25" s="57" customFormat="1" ht="17.25">
      <c r="C53" s="58"/>
      <c r="D53" s="59"/>
      <c r="E53" s="60"/>
      <c r="F53" s="60"/>
      <c r="G53" s="60"/>
      <c r="H53" s="60"/>
      <c r="I53" s="60"/>
      <c r="J53" s="60"/>
      <c r="K53" s="60"/>
      <c r="L53" s="60"/>
      <c r="M53" s="60"/>
      <c r="N53" s="60"/>
      <c r="O53" s="60"/>
      <c r="P53" s="60"/>
      <c r="Q53" s="60"/>
      <c r="R53" s="60"/>
      <c r="S53" s="60"/>
      <c r="T53" s="60"/>
    </row>
    <row r="54" spans="1:25" s="39" customFormat="1" ht="17.25">
      <c r="B54" s="112"/>
      <c r="C54" s="112"/>
      <c r="D54" s="113"/>
      <c r="E54" s="114"/>
      <c r="F54" s="114"/>
      <c r="G54" s="114"/>
      <c r="H54" s="114"/>
      <c r="I54" s="114"/>
      <c r="J54" s="114"/>
      <c r="K54" s="114"/>
      <c r="L54" s="114"/>
      <c r="M54" s="114"/>
      <c r="N54" s="114"/>
      <c r="O54" s="114"/>
      <c r="P54" s="114"/>
      <c r="Q54" s="114"/>
      <c r="R54" s="114"/>
      <c r="S54" s="114"/>
      <c r="T54" s="114"/>
    </row>
    <row r="55" spans="1:25" s="57" customFormat="1" ht="17.25">
      <c r="C55" s="58"/>
      <c r="D55" s="59"/>
      <c r="E55" s="60"/>
      <c r="F55" s="60"/>
      <c r="G55" s="60"/>
      <c r="H55" s="60"/>
      <c r="I55" s="60"/>
      <c r="J55" s="60"/>
      <c r="K55" s="60"/>
      <c r="L55" s="60"/>
      <c r="M55" s="60"/>
      <c r="N55" s="60"/>
      <c r="O55" s="60"/>
      <c r="P55" s="60"/>
      <c r="Q55" s="60"/>
      <c r="R55" s="60"/>
      <c r="S55" s="60"/>
      <c r="T55" s="60"/>
    </row>
    <row r="56" spans="1:25" s="57" customFormat="1" ht="17.25">
      <c r="C56" s="58"/>
      <c r="D56" s="59"/>
      <c r="E56" s="60"/>
      <c r="F56" s="60"/>
      <c r="G56" s="60"/>
      <c r="H56" s="60"/>
      <c r="I56" s="60"/>
      <c r="J56" s="60"/>
      <c r="K56" s="60"/>
      <c r="L56" s="60"/>
      <c r="M56" s="60"/>
      <c r="N56" s="60"/>
      <c r="O56" s="60"/>
      <c r="P56" s="60"/>
      <c r="Q56" s="60"/>
      <c r="R56" s="60"/>
      <c r="S56" s="60"/>
      <c r="T56" s="60"/>
    </row>
    <row r="57" spans="1:25" ht="17.25" hidden="1" customHeight="1">
      <c r="E57" s="154" t="s">
        <v>201</v>
      </c>
      <c r="F57" s="154"/>
      <c r="G57" s="154"/>
      <c r="H57" s="154"/>
      <c r="I57" s="154"/>
      <c r="J57" s="154"/>
      <c r="K57" s="154"/>
      <c r="L57" s="61" t="s">
        <v>202</v>
      </c>
      <c r="M57" s="61"/>
      <c r="N57" s="61"/>
      <c r="O57" s="61"/>
      <c r="P57" s="61"/>
      <c r="Q57" s="61"/>
      <c r="R57" s="61"/>
      <c r="S57" s="61"/>
      <c r="U57" s="62"/>
      <c r="V57" s="62"/>
    </row>
    <row r="58" spans="1:25" ht="13.5">
      <c r="B58" s="63"/>
      <c r="C58" s="64"/>
      <c r="D58" s="65">
        <f>E11</f>
        <v>0</v>
      </c>
      <c r="E58" s="66"/>
      <c r="F58" s="64" t="s">
        <v>204</v>
      </c>
      <c r="G58" s="155" t="s">
        <v>205</v>
      </c>
      <c r="H58" s="155"/>
      <c r="I58" s="156" t="s">
        <v>207</v>
      </c>
      <c r="J58" s="156"/>
      <c r="K58" s="157"/>
      <c r="L58" s="66" t="s">
        <v>206</v>
      </c>
      <c r="M58" s="67"/>
      <c r="N58" s="67"/>
      <c r="O58" s="67"/>
      <c r="P58" s="67"/>
      <c r="Q58" s="64" t="s">
        <v>57</v>
      </c>
      <c r="R58" s="64"/>
      <c r="S58" s="68"/>
      <c r="T58" s="63"/>
      <c r="U58" s="69">
        <f>E11</f>
        <v>0</v>
      </c>
      <c r="V58" s="69" t="s">
        <v>223</v>
      </c>
      <c r="W58" s="70">
        <f>T11</f>
        <v>0</v>
      </c>
      <c r="X58" s="71" t="s">
        <v>223</v>
      </c>
    </row>
    <row r="59" spans="1:25" ht="13.5">
      <c r="B59" s="72" t="s">
        <v>9</v>
      </c>
      <c r="C59" s="73">
        <f>E16</f>
        <v>0</v>
      </c>
      <c r="D59" s="74" t="e">
        <f>E14</f>
        <v>#DIV/0!</v>
      </c>
      <c r="E59" s="75">
        <f>IF(AND(OR($E$11='Drop Down Menus'!$A$6,$E$11='Drop Down Menus'!$A$7,$E$11='Drop Down Menus'!$A$8,$E$11='Drop Down Menus'!$A$9),$T$11='Drop Down Menus'!$D$4),$T$11,0)</f>
        <v>0</v>
      </c>
      <c r="F59" s="76" t="e">
        <f>(IF((($E$14+$T$14)*325)&lt;=4000,$T$14,"MAX DOSAGE EXCEEDED"))</f>
        <v>#DIV/0!</v>
      </c>
      <c r="G59" s="75">
        <f>IF(AND(OR($E$11='Drop Down Menus'!$A$6,$E$11='Drop Down Menus'!$A$7,$E$11='Drop Down Menus'!$A$8,$E$11='Drop Down Menus'!$A$9),$T$11='Drop Down Menus'!$H$4),$T$11,0)</f>
        <v>0</v>
      </c>
      <c r="H59" s="76" t="e">
        <f>(IF((($E$14*325)+($T$14*500)&lt;=4000),$T$14,"MAX DOSAGE EXCEEDED"))</f>
        <v>#DIV/0!</v>
      </c>
      <c r="I59" s="77" t="str">
        <f>IF(OR(E59&gt;0,G59&gt;0),K59, "")</f>
        <v/>
      </c>
      <c r="J59" s="78" t="e">
        <f>IF(AND(OR(E59&gt;0,G59&gt;0),(OR(F59=$L$106,H59=$L$106))),$L$106,K59)</f>
        <v>#DIV/0!</v>
      </c>
      <c r="K59" s="79" t="e">
        <f>T14</f>
        <v>#DIV/0!</v>
      </c>
      <c r="L59" s="75">
        <f>IF(AND(OR($E$11='Drop Down Menus'!$A$10,$E$11='Drop Down Menus'!$A$11,$E$11='Drop Down Menus'!$A$12,$E$11='Drop Down Menus'!$A$13),OR($T$11='Drop Down Menus'!$D$5,$T$11='Drop Down Menus'!$G$62,$T$11='Drop Down Menus'!$G$63,$T$11='Drop Down Menus'!$G$64)),$T$11,0)</f>
        <v>0</v>
      </c>
      <c r="M59" s="80" t="e">
        <f>IF((($E$14+$T$14)*200)&lt;=3200,$T$14,"MAX DOSAGE EXCEEDED")</f>
        <v>#DIV/0!</v>
      </c>
      <c r="N59" s="81"/>
      <c r="O59" s="80"/>
      <c r="P59" s="80" t="str">
        <f>IF(L59&gt;0, Q59, "")</f>
        <v/>
      </c>
      <c r="Q59" s="76" t="e">
        <f>IF((($E$14+$T$14)*200)&lt;=3200,$T$14,"MAX DOSAGE EXCEEDED")</f>
        <v>#DIV/0!</v>
      </c>
      <c r="R59" s="79" t="e">
        <f>T14</f>
        <v>#DIV/0!</v>
      </c>
      <c r="S59" s="77" t="e">
        <f>IF(OR(J59=$L$106,P59=$L$106),$L$106,K59)</f>
        <v>#DIV/0!</v>
      </c>
      <c r="T59" s="82">
        <f t="shared" ref="T59:T103" si="1">C59</f>
        <v>0</v>
      </c>
      <c r="U59" s="83" t="e">
        <f>IF(D59&lt;=0,"",D59)</f>
        <v>#DIV/0!</v>
      </c>
      <c r="V59" s="83"/>
      <c r="W59" s="71" t="e">
        <f>S59</f>
        <v>#DIV/0!</v>
      </c>
      <c r="X59" s="71"/>
    </row>
    <row r="60" spans="1:25" ht="13.5">
      <c r="B60" s="72" t="s">
        <v>10</v>
      </c>
      <c r="C60" s="73">
        <f>C59+1</f>
        <v>1</v>
      </c>
      <c r="D60" s="84" t="e">
        <f t="shared" ref="D60:D68" si="2">D59-($E$14*$E$15)</f>
        <v>#DIV/0!</v>
      </c>
      <c r="E60" s="75">
        <f>IF(AND(OR($E$11='Drop Down Menus'!$A$6,$E$11='Drop Down Menus'!$A$7,$E$11='Drop Down Menus'!$A$8,$E$11='Drop Down Menus'!$A$9),$T$11='Drop Down Menus'!$D$4),$T$11,0)</f>
        <v>0</v>
      </c>
      <c r="F60" s="76" t="e">
        <f t="shared" ref="F60:F103" si="3">IF((($E$14+$T$14)*325)&lt;=4000,$T$14,"MAX DOSAGE EXCEEDED")</f>
        <v>#DIV/0!</v>
      </c>
      <c r="G60" s="75">
        <f>IF(AND(OR($E$11='Drop Down Menus'!$A$6,$E$11='Drop Down Menus'!$A$7,$E$11='Drop Down Menus'!$A$8,$E$11='Drop Down Menus'!$A$9),$T$11='Drop Down Menus'!$H$4),$T$11,0)</f>
        <v>0</v>
      </c>
      <c r="H60" s="76" t="e">
        <f t="shared" ref="H60:H103" si="4">(IF((($E$14*325)+($T$14*500)&lt;=4000),$T$14,"MAX DOSAGE EXCEEDED"))</f>
        <v>#DIV/0!</v>
      </c>
      <c r="I60" s="77" t="str">
        <f t="shared" ref="I60:I103" si="5">IF(E60&gt;0,K60, "")</f>
        <v/>
      </c>
      <c r="J60" s="78" t="e">
        <f t="shared" ref="J60:J103" si="6">IF(AND(OR(E60&gt;0,G60&gt;0),(OR(F60=$L$106,H60=$L$106))),$L$106,K60)</f>
        <v>#DIV/0!</v>
      </c>
      <c r="K60" s="79" t="e">
        <f t="shared" ref="K60:K103" si="7">K59+($K$59*$T$15)</f>
        <v>#DIV/0!</v>
      </c>
      <c r="L60" s="75">
        <f>IF(AND(OR($E$11='Drop Down Menus'!$A$10,$E$11='Drop Down Menus'!$A$11,$E$11='Drop Down Menus'!$A$12,$E$11='Drop Down Menus'!$A$13),OR($T$11='Drop Down Menus'!$D$5,$T$11='Drop Down Menus'!$G$62,$T$11='Drop Down Menus'!$G$63,$T$11='Drop Down Menus'!$G$64)),$T$11,0)</f>
        <v>0</v>
      </c>
      <c r="M60" s="80" t="e">
        <f t="shared" ref="M60:M103" si="8">IF((($E$14+$T$14)*200)&lt;=3200,$T$14,"MAX DOSAGE EXCEEDED")</f>
        <v>#DIV/0!</v>
      </c>
      <c r="N60" s="81"/>
      <c r="O60" s="80"/>
      <c r="P60" s="80" t="str">
        <f t="shared" ref="P60:P103" si="9">IF(L60&gt;0, Q60, "")</f>
        <v/>
      </c>
      <c r="Q60" s="76" t="e">
        <f t="shared" ref="Q60:Q103" si="10">IF((($E$14+$T$14)*200)&lt;=3200,$T$14,"MAX DOSAGE EXCEEDED")</f>
        <v>#DIV/0!</v>
      </c>
      <c r="R60" s="79" t="e">
        <f>R59+($T$14*$T$15)</f>
        <v>#DIV/0!</v>
      </c>
      <c r="S60" s="77" t="e">
        <f t="shared" ref="S60:S72" si="11">IF(OR(J60=$L$106,P60=$L$106),$L$106,K60)</f>
        <v>#DIV/0!</v>
      </c>
      <c r="T60" s="82">
        <f t="shared" si="1"/>
        <v>1</v>
      </c>
      <c r="U60" s="83" t="e">
        <f t="shared" ref="U60:U103" si="12">IF(D60&lt;=0,"",D60)</f>
        <v>#DIV/0!</v>
      </c>
      <c r="V60" s="83"/>
      <c r="W60" s="71" t="e">
        <f t="shared" ref="W60:W106" si="13">S60</f>
        <v>#DIV/0!</v>
      </c>
      <c r="X60" s="71"/>
    </row>
    <row r="61" spans="1:25" s="85" customFormat="1" ht="13.5">
      <c r="A61" s="86"/>
      <c r="B61" s="87" t="s">
        <v>11</v>
      </c>
      <c r="C61" s="88">
        <f>C60+1</f>
        <v>2</v>
      </c>
      <c r="D61" s="89" t="e">
        <f t="shared" si="2"/>
        <v>#DIV/0!</v>
      </c>
      <c r="E61" s="75">
        <f>IF(AND(OR($E$11='Drop Down Menus'!$A$6,$E$11='Drop Down Menus'!$A$7,$E$11='Drop Down Menus'!$A$8,$E$11='Drop Down Menus'!$A$9),$T$11='Drop Down Menus'!$D$4),$T$11,0)</f>
        <v>0</v>
      </c>
      <c r="F61" s="90" t="e">
        <f t="shared" si="3"/>
        <v>#DIV/0!</v>
      </c>
      <c r="G61" s="75">
        <f>IF(AND(OR($E$11='Drop Down Menus'!$A$6,$E$11='Drop Down Menus'!$A$7,$E$11='Drop Down Menus'!$A$8,$E$11='Drop Down Menus'!$A$9),$T$11='Drop Down Menus'!$H$4),$T$11,0)</f>
        <v>0</v>
      </c>
      <c r="H61" s="76" t="e">
        <f t="shared" si="4"/>
        <v>#DIV/0!</v>
      </c>
      <c r="I61" s="77" t="str">
        <f t="shared" si="5"/>
        <v/>
      </c>
      <c r="J61" s="78" t="e">
        <f t="shared" si="6"/>
        <v>#DIV/0!</v>
      </c>
      <c r="K61" s="91" t="e">
        <f t="shared" si="7"/>
        <v>#DIV/0!</v>
      </c>
      <c r="L61" s="75">
        <f>IF(AND(OR($E$11='Drop Down Menus'!$A$10,$E$11='Drop Down Menus'!$A$11,$E$11='Drop Down Menus'!$A$12,$E$11='Drop Down Menus'!$A$13),OR($T$11='Drop Down Menus'!$D$5,$T$11='Drop Down Menus'!$G$62,$T$11='Drop Down Menus'!$G$63,$T$11='Drop Down Menus'!$G$64)),$T$11,0)</f>
        <v>0</v>
      </c>
      <c r="M61" s="80" t="e">
        <f t="shared" si="8"/>
        <v>#DIV/0!</v>
      </c>
      <c r="N61" s="92"/>
      <c r="O61" s="80"/>
      <c r="P61" s="80" t="str">
        <f t="shared" si="9"/>
        <v/>
      </c>
      <c r="Q61" s="90" t="e">
        <f t="shared" si="10"/>
        <v>#DIV/0!</v>
      </c>
      <c r="R61" s="91" t="e">
        <f t="shared" ref="R61:R103" si="14">R60+($T$14*$T$15)</f>
        <v>#DIV/0!</v>
      </c>
      <c r="S61" s="77" t="e">
        <f t="shared" si="11"/>
        <v>#DIV/0!</v>
      </c>
      <c r="T61" s="93">
        <f t="shared" si="1"/>
        <v>2</v>
      </c>
      <c r="U61" s="94" t="e">
        <f t="shared" si="12"/>
        <v>#DIV/0!</v>
      </c>
      <c r="V61" s="94"/>
      <c r="W61" s="95" t="e">
        <f t="shared" si="13"/>
        <v>#DIV/0!</v>
      </c>
      <c r="X61" s="95"/>
      <c r="Y61" s="85" t="s">
        <v>56</v>
      </c>
    </row>
    <row r="62" spans="1:25" ht="16.5" customHeight="1">
      <c r="B62" s="72" t="s">
        <v>12</v>
      </c>
      <c r="C62" s="73">
        <f>C61+1</f>
        <v>3</v>
      </c>
      <c r="D62" s="84" t="e">
        <f t="shared" si="2"/>
        <v>#DIV/0!</v>
      </c>
      <c r="E62" s="75">
        <f>IF(AND(OR($E$11='Drop Down Menus'!$A$6,$E$11='Drop Down Menus'!$A$7,$E$11='Drop Down Menus'!$A$8,$E$11='Drop Down Menus'!$A$9),$T$11='Drop Down Menus'!$D$4),$T$11,0)</f>
        <v>0</v>
      </c>
      <c r="F62" s="76" t="e">
        <f t="shared" si="3"/>
        <v>#DIV/0!</v>
      </c>
      <c r="G62" s="75">
        <f>IF(AND(OR($E$11='Drop Down Menus'!$A$6,$E$11='Drop Down Menus'!$A$7,$E$11='Drop Down Menus'!$A$8,$E$11='Drop Down Menus'!$A$9),$T$11='Drop Down Menus'!$H$4),$T$11,0)</f>
        <v>0</v>
      </c>
      <c r="H62" s="76" t="e">
        <f t="shared" si="4"/>
        <v>#DIV/0!</v>
      </c>
      <c r="I62" s="77" t="str">
        <f t="shared" si="5"/>
        <v/>
      </c>
      <c r="J62" s="78" t="e">
        <f t="shared" si="6"/>
        <v>#DIV/0!</v>
      </c>
      <c r="K62" s="79" t="e">
        <f t="shared" si="7"/>
        <v>#DIV/0!</v>
      </c>
      <c r="L62" s="75">
        <f>IF(AND(OR($E$11='Drop Down Menus'!$A$10,$E$11='Drop Down Menus'!$A$11,$E$11='Drop Down Menus'!$A$12,$E$11='Drop Down Menus'!$A$13),OR($T$11='Drop Down Menus'!$D$5,$T$11='Drop Down Menus'!$G$62,$T$11='Drop Down Menus'!$G$63,$T$11='Drop Down Menus'!$G$64)),$T$11,0)</f>
        <v>0</v>
      </c>
      <c r="M62" s="80" t="e">
        <f t="shared" si="8"/>
        <v>#DIV/0!</v>
      </c>
      <c r="N62" s="81"/>
      <c r="O62" s="80"/>
      <c r="P62" s="80" t="str">
        <f t="shared" si="9"/>
        <v/>
      </c>
      <c r="Q62" s="76" t="e">
        <f t="shared" si="10"/>
        <v>#DIV/0!</v>
      </c>
      <c r="R62" s="79" t="e">
        <f t="shared" si="14"/>
        <v>#DIV/0!</v>
      </c>
      <c r="S62" s="77" t="e">
        <f t="shared" si="11"/>
        <v>#DIV/0!</v>
      </c>
      <c r="T62" s="82">
        <f t="shared" si="1"/>
        <v>3</v>
      </c>
      <c r="U62" s="83" t="e">
        <f t="shared" si="12"/>
        <v>#DIV/0!</v>
      </c>
      <c r="V62" s="83"/>
      <c r="W62" s="71" t="e">
        <f t="shared" si="13"/>
        <v>#DIV/0!</v>
      </c>
      <c r="X62" s="71"/>
    </row>
    <row r="63" spans="1:25" ht="13.5">
      <c r="B63" s="72" t="s">
        <v>13</v>
      </c>
      <c r="C63" s="73">
        <f t="shared" ref="C63:C68" si="15">C62+1</f>
        <v>4</v>
      </c>
      <c r="D63" s="84" t="e">
        <f t="shared" si="2"/>
        <v>#DIV/0!</v>
      </c>
      <c r="E63" s="75">
        <f>IF(AND(OR($E$11='Drop Down Menus'!$A$6,$E$11='Drop Down Menus'!$A$7,$E$11='Drop Down Menus'!$A$8,$E$11='Drop Down Menus'!$A$9),$T$11='Drop Down Menus'!$D$4),$T$11,0)</f>
        <v>0</v>
      </c>
      <c r="F63" s="76" t="e">
        <f t="shared" si="3"/>
        <v>#DIV/0!</v>
      </c>
      <c r="G63" s="75">
        <f>IF(AND(OR($E$11='Drop Down Menus'!$A$6,$E$11='Drop Down Menus'!$A$7,$E$11='Drop Down Menus'!$A$8,$E$11='Drop Down Menus'!$A$9),$T$11='Drop Down Menus'!$H$4),$T$11,0)</f>
        <v>0</v>
      </c>
      <c r="H63" s="76" t="e">
        <f t="shared" si="4"/>
        <v>#DIV/0!</v>
      </c>
      <c r="I63" s="77" t="str">
        <f t="shared" si="5"/>
        <v/>
      </c>
      <c r="J63" s="78" t="e">
        <f t="shared" si="6"/>
        <v>#DIV/0!</v>
      </c>
      <c r="K63" s="79" t="e">
        <f t="shared" si="7"/>
        <v>#DIV/0!</v>
      </c>
      <c r="L63" s="75">
        <f>IF(AND(OR($E$11='Drop Down Menus'!$A$10,$E$11='Drop Down Menus'!$A$11,$E$11='Drop Down Menus'!$A$12,$E$11='Drop Down Menus'!$A$13),OR($T$11='Drop Down Menus'!$D$5,$T$11='Drop Down Menus'!$G$62,$T$11='Drop Down Menus'!$G$63,$T$11='Drop Down Menus'!$G$64)),$T$11,0)</f>
        <v>0</v>
      </c>
      <c r="M63" s="80" t="e">
        <f t="shared" si="8"/>
        <v>#DIV/0!</v>
      </c>
      <c r="N63" s="81"/>
      <c r="O63" s="80"/>
      <c r="P63" s="80" t="str">
        <f t="shared" si="9"/>
        <v/>
      </c>
      <c r="Q63" s="76" t="e">
        <f t="shared" si="10"/>
        <v>#DIV/0!</v>
      </c>
      <c r="R63" s="79" t="e">
        <f t="shared" si="14"/>
        <v>#DIV/0!</v>
      </c>
      <c r="S63" s="77" t="e">
        <f t="shared" si="11"/>
        <v>#DIV/0!</v>
      </c>
      <c r="T63" s="82">
        <f t="shared" si="1"/>
        <v>4</v>
      </c>
      <c r="U63" s="83" t="e">
        <f t="shared" si="12"/>
        <v>#DIV/0!</v>
      </c>
      <c r="V63" s="83"/>
      <c r="W63" s="71" t="e">
        <f t="shared" si="13"/>
        <v>#DIV/0!</v>
      </c>
      <c r="X63" s="71"/>
    </row>
    <row r="64" spans="1:25" ht="13.5">
      <c r="B64" s="72" t="s">
        <v>14</v>
      </c>
      <c r="C64" s="73">
        <f t="shared" si="15"/>
        <v>5</v>
      </c>
      <c r="D64" s="84" t="e">
        <f t="shared" si="2"/>
        <v>#DIV/0!</v>
      </c>
      <c r="E64" s="75">
        <f>IF(AND(OR($E$11='Drop Down Menus'!$A$6,$E$11='Drop Down Menus'!$A$7,$E$11='Drop Down Menus'!$A$8,$E$11='Drop Down Menus'!$A$9),$T$11='Drop Down Menus'!$D$4),$T$11,0)</f>
        <v>0</v>
      </c>
      <c r="F64" s="76" t="e">
        <f t="shared" si="3"/>
        <v>#DIV/0!</v>
      </c>
      <c r="G64" s="75">
        <f>IF(AND(OR($E$11='Drop Down Menus'!$A$6,$E$11='Drop Down Menus'!$A$7,$E$11='Drop Down Menus'!$A$8,$E$11='Drop Down Menus'!$A$9),$T$11='Drop Down Menus'!$H$4),$T$11,0)</f>
        <v>0</v>
      </c>
      <c r="H64" s="76" t="e">
        <f t="shared" si="4"/>
        <v>#DIV/0!</v>
      </c>
      <c r="I64" s="77" t="str">
        <f t="shared" si="5"/>
        <v/>
      </c>
      <c r="J64" s="78" t="e">
        <f t="shared" si="6"/>
        <v>#DIV/0!</v>
      </c>
      <c r="K64" s="79" t="e">
        <f t="shared" si="7"/>
        <v>#DIV/0!</v>
      </c>
      <c r="L64" s="75">
        <f>IF(AND(OR($E$11='Drop Down Menus'!$A$10,$E$11='Drop Down Menus'!$A$11,$E$11='Drop Down Menus'!$A$12,$E$11='Drop Down Menus'!$A$13),OR($T$11='Drop Down Menus'!$D$5,$T$11='Drop Down Menus'!$G$62,$T$11='Drop Down Menus'!$G$63,$T$11='Drop Down Menus'!$G$64)),$T$11,0)</f>
        <v>0</v>
      </c>
      <c r="M64" s="80" t="e">
        <f t="shared" si="8"/>
        <v>#DIV/0!</v>
      </c>
      <c r="N64" s="81"/>
      <c r="O64" s="80"/>
      <c r="P64" s="80" t="str">
        <f t="shared" si="9"/>
        <v/>
      </c>
      <c r="Q64" s="76" t="e">
        <f t="shared" si="10"/>
        <v>#DIV/0!</v>
      </c>
      <c r="R64" s="79" t="e">
        <f t="shared" si="14"/>
        <v>#DIV/0!</v>
      </c>
      <c r="S64" s="77" t="e">
        <f t="shared" si="11"/>
        <v>#DIV/0!</v>
      </c>
      <c r="T64" s="82">
        <f t="shared" si="1"/>
        <v>5</v>
      </c>
      <c r="U64" s="83" t="e">
        <f t="shared" si="12"/>
        <v>#DIV/0!</v>
      </c>
      <c r="V64" s="83"/>
      <c r="W64" s="71" t="e">
        <f t="shared" si="13"/>
        <v>#DIV/0!</v>
      </c>
      <c r="X64" s="71"/>
    </row>
    <row r="65" spans="1:25" ht="13.5">
      <c r="B65" s="72" t="s">
        <v>15</v>
      </c>
      <c r="C65" s="73">
        <f t="shared" si="15"/>
        <v>6</v>
      </c>
      <c r="D65" s="84" t="e">
        <f t="shared" si="2"/>
        <v>#DIV/0!</v>
      </c>
      <c r="E65" s="75">
        <f>IF(AND(OR($E$11='Drop Down Menus'!$A$6,$E$11='Drop Down Menus'!$A$7,$E$11='Drop Down Menus'!$A$8,$E$11='Drop Down Menus'!$A$9),$T$11='Drop Down Menus'!$D$4),$T$11,0)</f>
        <v>0</v>
      </c>
      <c r="F65" s="76" t="e">
        <f t="shared" si="3"/>
        <v>#DIV/0!</v>
      </c>
      <c r="G65" s="75">
        <f>IF(AND(OR($E$11='Drop Down Menus'!$A$6,$E$11='Drop Down Menus'!$A$7,$E$11='Drop Down Menus'!$A$8,$E$11='Drop Down Menus'!$A$9),$T$11='Drop Down Menus'!$H$4),$T$11,0)</f>
        <v>0</v>
      </c>
      <c r="H65" s="76" t="e">
        <f t="shared" si="4"/>
        <v>#DIV/0!</v>
      </c>
      <c r="I65" s="77" t="str">
        <f t="shared" si="5"/>
        <v/>
      </c>
      <c r="J65" s="78" t="e">
        <f t="shared" si="6"/>
        <v>#DIV/0!</v>
      </c>
      <c r="K65" s="79" t="e">
        <f t="shared" si="7"/>
        <v>#DIV/0!</v>
      </c>
      <c r="L65" s="75">
        <f>IF(AND(OR($E$11='Drop Down Menus'!$A$10,$E$11='Drop Down Menus'!$A$11,$E$11='Drop Down Menus'!$A$12,$E$11='Drop Down Menus'!$A$13),OR($T$11='Drop Down Menus'!$D$5,$T$11='Drop Down Menus'!$G$62,$T$11='Drop Down Menus'!$G$63,$T$11='Drop Down Menus'!$G$64)),$T$11,0)</f>
        <v>0</v>
      </c>
      <c r="M65" s="80" t="e">
        <f t="shared" si="8"/>
        <v>#DIV/0!</v>
      </c>
      <c r="N65" s="81"/>
      <c r="O65" s="80"/>
      <c r="P65" s="80" t="str">
        <f t="shared" si="9"/>
        <v/>
      </c>
      <c r="Q65" s="76" t="e">
        <f t="shared" si="10"/>
        <v>#DIV/0!</v>
      </c>
      <c r="R65" s="79" t="e">
        <f t="shared" si="14"/>
        <v>#DIV/0!</v>
      </c>
      <c r="S65" s="77" t="e">
        <f t="shared" si="11"/>
        <v>#DIV/0!</v>
      </c>
      <c r="T65" s="82">
        <f t="shared" si="1"/>
        <v>6</v>
      </c>
      <c r="U65" s="83" t="e">
        <f t="shared" si="12"/>
        <v>#DIV/0!</v>
      </c>
      <c r="V65" s="83"/>
      <c r="W65" s="71" t="e">
        <f t="shared" si="13"/>
        <v>#DIV/0!</v>
      </c>
      <c r="X65" s="71"/>
    </row>
    <row r="66" spans="1:25" ht="13.5">
      <c r="B66" s="72" t="s">
        <v>16</v>
      </c>
      <c r="C66" s="73">
        <f t="shared" si="15"/>
        <v>7</v>
      </c>
      <c r="D66" s="84" t="e">
        <f t="shared" si="2"/>
        <v>#DIV/0!</v>
      </c>
      <c r="E66" s="75">
        <f>IF(AND(OR($E$11='Drop Down Menus'!$A$6,$E$11='Drop Down Menus'!$A$7,$E$11='Drop Down Menus'!$A$8,$E$11='Drop Down Menus'!$A$9),$T$11='Drop Down Menus'!$D$4),$T$11,0)</f>
        <v>0</v>
      </c>
      <c r="F66" s="76" t="e">
        <f t="shared" si="3"/>
        <v>#DIV/0!</v>
      </c>
      <c r="G66" s="75">
        <f>IF(AND(OR($E$11='Drop Down Menus'!$A$6,$E$11='Drop Down Menus'!$A$7,$E$11='Drop Down Menus'!$A$8,$E$11='Drop Down Menus'!$A$9),$T$11='Drop Down Menus'!$H$4),$T$11,0)</f>
        <v>0</v>
      </c>
      <c r="H66" s="76" t="e">
        <f t="shared" si="4"/>
        <v>#DIV/0!</v>
      </c>
      <c r="I66" s="77" t="str">
        <f t="shared" si="5"/>
        <v/>
      </c>
      <c r="J66" s="78" t="e">
        <f t="shared" si="6"/>
        <v>#DIV/0!</v>
      </c>
      <c r="K66" s="79" t="e">
        <f t="shared" si="7"/>
        <v>#DIV/0!</v>
      </c>
      <c r="L66" s="75">
        <f>IF(AND(OR($E$11='Drop Down Menus'!$A$10,$E$11='Drop Down Menus'!$A$11,$E$11='Drop Down Menus'!$A$12,$E$11='Drop Down Menus'!$A$13),OR($T$11='Drop Down Menus'!$D$5,$T$11='Drop Down Menus'!$G$62,$T$11='Drop Down Menus'!$G$63,$T$11='Drop Down Menus'!$G$64)),$T$11,0)</f>
        <v>0</v>
      </c>
      <c r="M66" s="80" t="e">
        <f t="shared" si="8"/>
        <v>#DIV/0!</v>
      </c>
      <c r="N66" s="81"/>
      <c r="O66" s="80"/>
      <c r="P66" s="80" t="str">
        <f t="shared" si="9"/>
        <v/>
      </c>
      <c r="Q66" s="76" t="e">
        <f t="shared" si="10"/>
        <v>#DIV/0!</v>
      </c>
      <c r="R66" s="79" t="e">
        <f t="shared" si="14"/>
        <v>#DIV/0!</v>
      </c>
      <c r="S66" s="77" t="e">
        <f t="shared" si="11"/>
        <v>#DIV/0!</v>
      </c>
      <c r="T66" s="82">
        <f t="shared" si="1"/>
        <v>7</v>
      </c>
      <c r="U66" s="83" t="e">
        <f t="shared" si="12"/>
        <v>#DIV/0!</v>
      </c>
      <c r="V66" s="83"/>
      <c r="W66" s="71" t="e">
        <f t="shared" si="13"/>
        <v>#DIV/0!</v>
      </c>
      <c r="X66" s="71"/>
    </row>
    <row r="67" spans="1:25" ht="13.5">
      <c r="B67" s="72" t="s">
        <v>17</v>
      </c>
      <c r="C67" s="73">
        <f t="shared" si="15"/>
        <v>8</v>
      </c>
      <c r="D67" s="84" t="e">
        <f t="shared" si="2"/>
        <v>#DIV/0!</v>
      </c>
      <c r="E67" s="75">
        <f>IF(AND(OR($E$11='Drop Down Menus'!$A$6,$E$11='Drop Down Menus'!$A$7,$E$11='Drop Down Menus'!$A$8,$E$11='Drop Down Menus'!$A$9),$T$11='Drop Down Menus'!$D$4),$T$11,0)</f>
        <v>0</v>
      </c>
      <c r="F67" s="76" t="e">
        <f t="shared" si="3"/>
        <v>#DIV/0!</v>
      </c>
      <c r="G67" s="75">
        <f>IF(AND(OR($E$11='Drop Down Menus'!$A$6,$E$11='Drop Down Menus'!$A$7,$E$11='Drop Down Menus'!$A$8,$E$11='Drop Down Menus'!$A$9),$T$11='Drop Down Menus'!$H$4),$T$11,0)</f>
        <v>0</v>
      </c>
      <c r="H67" s="76" t="e">
        <f t="shared" si="4"/>
        <v>#DIV/0!</v>
      </c>
      <c r="I67" s="77" t="str">
        <f t="shared" si="5"/>
        <v/>
      </c>
      <c r="J67" s="78" t="e">
        <f t="shared" si="6"/>
        <v>#DIV/0!</v>
      </c>
      <c r="K67" s="79" t="e">
        <f t="shared" si="7"/>
        <v>#DIV/0!</v>
      </c>
      <c r="L67" s="75">
        <f>IF(AND(OR($E$11='Drop Down Menus'!$A$10,$E$11='Drop Down Menus'!$A$11,$E$11='Drop Down Menus'!$A$12,$E$11='Drop Down Menus'!$A$13),OR($T$11='Drop Down Menus'!$D$5,$T$11='Drop Down Menus'!$G$62,$T$11='Drop Down Menus'!$G$63,$T$11='Drop Down Menus'!$G$64)),$T$11,0)</f>
        <v>0</v>
      </c>
      <c r="M67" s="80" t="e">
        <f t="shared" si="8"/>
        <v>#DIV/0!</v>
      </c>
      <c r="N67" s="81"/>
      <c r="O67" s="80"/>
      <c r="P67" s="80" t="str">
        <f t="shared" si="9"/>
        <v/>
      </c>
      <c r="Q67" s="76" t="e">
        <f t="shared" si="10"/>
        <v>#DIV/0!</v>
      </c>
      <c r="R67" s="79" t="e">
        <f t="shared" si="14"/>
        <v>#DIV/0!</v>
      </c>
      <c r="S67" s="77" t="e">
        <f t="shared" si="11"/>
        <v>#DIV/0!</v>
      </c>
      <c r="T67" s="82">
        <f t="shared" si="1"/>
        <v>8</v>
      </c>
      <c r="U67" s="83" t="e">
        <f t="shared" si="12"/>
        <v>#DIV/0!</v>
      </c>
      <c r="V67" s="83"/>
      <c r="W67" s="71" t="e">
        <f t="shared" si="13"/>
        <v>#DIV/0!</v>
      </c>
      <c r="X67" s="71"/>
    </row>
    <row r="68" spans="1:25" ht="13.5">
      <c r="B68" s="72" t="s">
        <v>18</v>
      </c>
      <c r="C68" s="73">
        <f t="shared" si="15"/>
        <v>9</v>
      </c>
      <c r="D68" s="84" t="e">
        <f t="shared" si="2"/>
        <v>#DIV/0!</v>
      </c>
      <c r="E68" s="75">
        <f>IF(AND(OR($E$11='Drop Down Menus'!$A$6,$E$11='Drop Down Menus'!$A$7,$E$11='Drop Down Menus'!$A$8,$E$11='Drop Down Menus'!$A$9),$T$11='Drop Down Menus'!$D$4),$T$11,0)</f>
        <v>0</v>
      </c>
      <c r="F68" s="76" t="e">
        <f t="shared" si="3"/>
        <v>#DIV/0!</v>
      </c>
      <c r="G68" s="75">
        <f>IF(AND(OR($E$11='Drop Down Menus'!$A$6,$E$11='Drop Down Menus'!$A$7,$E$11='Drop Down Menus'!$A$8,$E$11='Drop Down Menus'!$A$9),$T$11='Drop Down Menus'!$H$4),$T$11,0)</f>
        <v>0</v>
      </c>
      <c r="H68" s="76" t="e">
        <f t="shared" si="4"/>
        <v>#DIV/0!</v>
      </c>
      <c r="I68" s="77" t="str">
        <f t="shared" si="5"/>
        <v/>
      </c>
      <c r="J68" s="78" t="e">
        <f t="shared" si="6"/>
        <v>#DIV/0!</v>
      </c>
      <c r="K68" s="79" t="e">
        <f t="shared" si="7"/>
        <v>#DIV/0!</v>
      </c>
      <c r="L68" s="75">
        <f>IF(AND(OR($E$11='Drop Down Menus'!$A$10,$E$11='Drop Down Menus'!$A$11,$E$11='Drop Down Menus'!$A$12,$E$11='Drop Down Menus'!$A$13),OR($T$11='Drop Down Menus'!$D$5,$T$11='Drop Down Menus'!$G$62,$T$11='Drop Down Menus'!$G$63,$T$11='Drop Down Menus'!$G$64)),$T$11,0)</f>
        <v>0</v>
      </c>
      <c r="M68" s="80" t="e">
        <f t="shared" si="8"/>
        <v>#DIV/0!</v>
      </c>
      <c r="N68" s="81"/>
      <c r="O68" s="80"/>
      <c r="P68" s="80" t="str">
        <f t="shared" si="9"/>
        <v/>
      </c>
      <c r="Q68" s="76" t="e">
        <f t="shared" si="10"/>
        <v>#DIV/0!</v>
      </c>
      <c r="R68" s="79" t="e">
        <f t="shared" si="14"/>
        <v>#DIV/0!</v>
      </c>
      <c r="S68" s="77" t="e">
        <f t="shared" si="11"/>
        <v>#DIV/0!</v>
      </c>
      <c r="T68" s="82">
        <f t="shared" si="1"/>
        <v>9</v>
      </c>
      <c r="U68" s="83" t="e">
        <f t="shared" si="12"/>
        <v>#DIV/0!</v>
      </c>
      <c r="V68" s="83"/>
      <c r="W68" s="71" t="e">
        <f t="shared" si="13"/>
        <v>#DIV/0!</v>
      </c>
      <c r="X68" s="71"/>
    </row>
    <row r="69" spans="1:25" ht="13.5">
      <c r="B69" s="72" t="s">
        <v>19</v>
      </c>
      <c r="C69" s="73">
        <f t="shared" ref="C69:C89" si="16">C68+1</f>
        <v>10</v>
      </c>
      <c r="D69" s="84" t="e">
        <f t="shared" ref="D69:D89" si="17">D68-($E$14*$E$15)</f>
        <v>#DIV/0!</v>
      </c>
      <c r="E69" s="75">
        <f>IF(AND(OR($E$11='Drop Down Menus'!$A$6,$E$11='Drop Down Menus'!$A$7,$E$11='Drop Down Menus'!$A$8,$E$11='Drop Down Menus'!$A$9),$T$11='Drop Down Menus'!$D$4),$T$11,0)</f>
        <v>0</v>
      </c>
      <c r="F69" s="76" t="e">
        <f t="shared" si="3"/>
        <v>#DIV/0!</v>
      </c>
      <c r="G69" s="75">
        <f>IF(AND(OR($E$11='Drop Down Menus'!$A$6,$E$11='Drop Down Menus'!$A$7,$E$11='Drop Down Menus'!$A$8,$E$11='Drop Down Menus'!$A$9),$T$11='Drop Down Menus'!$H$4),$T$11,0)</f>
        <v>0</v>
      </c>
      <c r="H69" s="76" t="e">
        <f t="shared" si="4"/>
        <v>#DIV/0!</v>
      </c>
      <c r="I69" s="77" t="str">
        <f t="shared" si="5"/>
        <v/>
      </c>
      <c r="J69" s="78" t="e">
        <f t="shared" si="6"/>
        <v>#DIV/0!</v>
      </c>
      <c r="K69" s="79" t="e">
        <f t="shared" si="7"/>
        <v>#DIV/0!</v>
      </c>
      <c r="L69" s="75">
        <f>IF(AND(OR($E$11='Drop Down Menus'!$A$10,$E$11='Drop Down Menus'!$A$11,$E$11='Drop Down Menus'!$A$12,$E$11='Drop Down Menus'!$A$13),OR($T$11='Drop Down Menus'!$D$5,$T$11='Drop Down Menus'!$G$62,$T$11='Drop Down Menus'!$G$63,$T$11='Drop Down Menus'!$G$64)),$T$11,0)</f>
        <v>0</v>
      </c>
      <c r="M69" s="80" t="e">
        <f t="shared" si="8"/>
        <v>#DIV/0!</v>
      </c>
      <c r="N69" s="81"/>
      <c r="O69" s="80"/>
      <c r="P69" s="80" t="str">
        <f t="shared" si="9"/>
        <v/>
      </c>
      <c r="Q69" s="76" t="e">
        <f t="shared" si="10"/>
        <v>#DIV/0!</v>
      </c>
      <c r="R69" s="79" t="e">
        <f t="shared" si="14"/>
        <v>#DIV/0!</v>
      </c>
      <c r="S69" s="77" t="e">
        <f t="shared" si="11"/>
        <v>#DIV/0!</v>
      </c>
      <c r="T69" s="82">
        <f t="shared" si="1"/>
        <v>10</v>
      </c>
      <c r="U69" s="83" t="e">
        <f t="shared" si="12"/>
        <v>#DIV/0!</v>
      </c>
      <c r="V69" s="83"/>
      <c r="W69" s="71" t="e">
        <f t="shared" si="13"/>
        <v>#DIV/0!</v>
      </c>
      <c r="X69" s="71"/>
    </row>
    <row r="70" spans="1:25" ht="13.5">
      <c r="B70" s="72" t="s">
        <v>20</v>
      </c>
      <c r="C70" s="73">
        <f t="shared" si="16"/>
        <v>11</v>
      </c>
      <c r="D70" s="84" t="e">
        <f t="shared" si="17"/>
        <v>#DIV/0!</v>
      </c>
      <c r="E70" s="75">
        <f>IF(AND(OR($E$11='Drop Down Menus'!$A$6,$E$11='Drop Down Menus'!$A$7,$E$11='Drop Down Menus'!$A$8,$E$11='Drop Down Menus'!$A$9),$T$11='Drop Down Menus'!$D$4),$T$11,0)</f>
        <v>0</v>
      </c>
      <c r="F70" s="76" t="e">
        <f t="shared" si="3"/>
        <v>#DIV/0!</v>
      </c>
      <c r="G70" s="75">
        <f>IF(AND(OR($E$11='Drop Down Menus'!$A$6,$E$11='Drop Down Menus'!$A$7,$E$11='Drop Down Menus'!$A$8,$E$11='Drop Down Menus'!$A$9),$T$11='Drop Down Menus'!$H$4),$T$11,0)</f>
        <v>0</v>
      </c>
      <c r="H70" s="76" t="e">
        <f t="shared" si="4"/>
        <v>#DIV/0!</v>
      </c>
      <c r="I70" s="77" t="str">
        <f t="shared" si="5"/>
        <v/>
      </c>
      <c r="J70" s="78" t="e">
        <f t="shared" si="6"/>
        <v>#DIV/0!</v>
      </c>
      <c r="K70" s="79" t="e">
        <f t="shared" si="7"/>
        <v>#DIV/0!</v>
      </c>
      <c r="L70" s="75">
        <f>IF(AND(OR($E$11='Drop Down Menus'!$A$10,$E$11='Drop Down Menus'!$A$11,$E$11='Drop Down Menus'!$A$12,$E$11='Drop Down Menus'!$A$13),OR($T$11='Drop Down Menus'!$D$5,$T$11='Drop Down Menus'!$G$62,$T$11='Drop Down Menus'!$G$63,$T$11='Drop Down Menus'!$G$64)),$T$11,0)</f>
        <v>0</v>
      </c>
      <c r="M70" s="80" t="e">
        <f t="shared" si="8"/>
        <v>#DIV/0!</v>
      </c>
      <c r="N70" s="81"/>
      <c r="O70" s="80"/>
      <c r="P70" s="80" t="str">
        <f t="shared" si="9"/>
        <v/>
      </c>
      <c r="Q70" s="76" t="e">
        <f t="shared" si="10"/>
        <v>#DIV/0!</v>
      </c>
      <c r="R70" s="79" t="e">
        <f t="shared" si="14"/>
        <v>#DIV/0!</v>
      </c>
      <c r="S70" s="77" t="e">
        <f t="shared" si="11"/>
        <v>#DIV/0!</v>
      </c>
      <c r="T70" s="82">
        <f t="shared" si="1"/>
        <v>11</v>
      </c>
      <c r="U70" s="83" t="e">
        <f t="shared" si="12"/>
        <v>#DIV/0!</v>
      </c>
      <c r="V70" s="83"/>
      <c r="W70" s="71" t="e">
        <f t="shared" si="13"/>
        <v>#DIV/0!</v>
      </c>
      <c r="X70" s="71"/>
    </row>
    <row r="71" spans="1:25" ht="13.5">
      <c r="B71" s="72" t="s">
        <v>21</v>
      </c>
      <c r="C71" s="73">
        <f t="shared" si="16"/>
        <v>12</v>
      </c>
      <c r="D71" s="84" t="e">
        <f t="shared" si="17"/>
        <v>#DIV/0!</v>
      </c>
      <c r="E71" s="75">
        <f>IF(AND(OR($E$11='Drop Down Menus'!$A$6,$E$11='Drop Down Menus'!$A$7,$E$11='Drop Down Menus'!$A$8,$E$11='Drop Down Menus'!$A$9),$T$11='Drop Down Menus'!$D$4),$T$11,0)</f>
        <v>0</v>
      </c>
      <c r="F71" s="76" t="e">
        <f t="shared" si="3"/>
        <v>#DIV/0!</v>
      </c>
      <c r="G71" s="75">
        <f>IF(AND(OR($E$11='Drop Down Menus'!$A$6,$E$11='Drop Down Menus'!$A$7,$E$11='Drop Down Menus'!$A$8,$E$11='Drop Down Menus'!$A$9),$T$11='Drop Down Menus'!$H$4),$T$11,0)</f>
        <v>0</v>
      </c>
      <c r="H71" s="76" t="e">
        <f t="shared" si="4"/>
        <v>#DIV/0!</v>
      </c>
      <c r="I71" s="77" t="str">
        <f t="shared" si="5"/>
        <v/>
      </c>
      <c r="J71" s="78" t="e">
        <f t="shared" si="6"/>
        <v>#DIV/0!</v>
      </c>
      <c r="K71" s="79" t="e">
        <f t="shared" si="7"/>
        <v>#DIV/0!</v>
      </c>
      <c r="L71" s="75">
        <f>IF(AND(OR($E$11='Drop Down Menus'!$A$10,$E$11='Drop Down Menus'!$A$11,$E$11='Drop Down Menus'!$A$12,$E$11='Drop Down Menus'!$A$13),OR($T$11='Drop Down Menus'!$D$5,$T$11='Drop Down Menus'!$G$62,$T$11='Drop Down Menus'!$G$63,$T$11='Drop Down Menus'!$G$64)),$T$11,0)</f>
        <v>0</v>
      </c>
      <c r="M71" s="80" t="e">
        <f t="shared" si="8"/>
        <v>#DIV/0!</v>
      </c>
      <c r="N71" s="81"/>
      <c r="O71" s="80"/>
      <c r="P71" s="80" t="str">
        <f t="shared" si="9"/>
        <v/>
      </c>
      <c r="Q71" s="76" t="e">
        <f t="shared" si="10"/>
        <v>#DIV/0!</v>
      </c>
      <c r="R71" s="79" t="e">
        <f t="shared" si="14"/>
        <v>#DIV/0!</v>
      </c>
      <c r="S71" s="77" t="e">
        <f t="shared" si="11"/>
        <v>#DIV/0!</v>
      </c>
      <c r="T71" s="82">
        <f t="shared" si="1"/>
        <v>12</v>
      </c>
      <c r="U71" s="83" t="e">
        <f t="shared" si="12"/>
        <v>#DIV/0!</v>
      </c>
      <c r="V71" s="83"/>
      <c r="W71" s="71" t="e">
        <f t="shared" si="13"/>
        <v>#DIV/0!</v>
      </c>
      <c r="X71" s="71"/>
    </row>
    <row r="72" spans="1:25" s="85" customFormat="1" ht="13.5">
      <c r="A72" s="86"/>
      <c r="B72" s="87" t="s">
        <v>22</v>
      </c>
      <c r="C72" s="88">
        <f t="shared" si="16"/>
        <v>13</v>
      </c>
      <c r="D72" s="89" t="e">
        <f t="shared" si="17"/>
        <v>#DIV/0!</v>
      </c>
      <c r="E72" s="75">
        <f>IF(AND(OR($E$11='Drop Down Menus'!$A$6,$E$11='Drop Down Menus'!$A$7,$E$11='Drop Down Menus'!$A$8,$E$11='Drop Down Menus'!$A$9),$T$11='Drop Down Menus'!$D$4),$T$11,0)</f>
        <v>0</v>
      </c>
      <c r="F72" s="90" t="e">
        <f t="shared" si="3"/>
        <v>#DIV/0!</v>
      </c>
      <c r="G72" s="75">
        <f>IF(AND(OR($E$11='Drop Down Menus'!$A$6,$E$11='Drop Down Menus'!$A$7,$E$11='Drop Down Menus'!$A$8,$E$11='Drop Down Menus'!$A$9),$T$11='Drop Down Menus'!$H$4),$T$11,0)</f>
        <v>0</v>
      </c>
      <c r="H72" s="76" t="e">
        <f t="shared" si="4"/>
        <v>#DIV/0!</v>
      </c>
      <c r="I72" s="77" t="str">
        <f t="shared" si="5"/>
        <v/>
      </c>
      <c r="J72" s="78" t="e">
        <f t="shared" si="6"/>
        <v>#DIV/0!</v>
      </c>
      <c r="K72" s="91" t="e">
        <f t="shared" si="7"/>
        <v>#DIV/0!</v>
      </c>
      <c r="L72" s="75">
        <f>IF(AND(OR($E$11='Drop Down Menus'!$A$10,$E$11='Drop Down Menus'!$A$11,$E$11='Drop Down Menus'!$A$12,$E$11='Drop Down Menus'!$A$13),OR($T$11='Drop Down Menus'!$D$5,$T$11='Drop Down Menus'!$G$62,$T$11='Drop Down Menus'!$G$63,$T$11='Drop Down Menus'!$G$64)),$T$11,0)</f>
        <v>0</v>
      </c>
      <c r="M72" s="80" t="e">
        <f t="shared" si="8"/>
        <v>#DIV/0!</v>
      </c>
      <c r="N72" s="92"/>
      <c r="O72" s="80"/>
      <c r="P72" s="80" t="str">
        <f t="shared" si="9"/>
        <v/>
      </c>
      <c r="Q72" s="90" t="e">
        <f t="shared" si="10"/>
        <v>#DIV/0!</v>
      </c>
      <c r="R72" s="91" t="e">
        <f t="shared" si="14"/>
        <v>#DIV/0!</v>
      </c>
      <c r="S72" s="77" t="e">
        <f t="shared" si="11"/>
        <v>#DIV/0!</v>
      </c>
      <c r="T72" s="93">
        <f t="shared" si="1"/>
        <v>13</v>
      </c>
      <c r="U72" s="94" t="e">
        <f t="shared" si="12"/>
        <v>#DIV/0!</v>
      </c>
      <c r="V72" s="96"/>
      <c r="W72" s="71" t="e">
        <f t="shared" si="13"/>
        <v>#DIV/0!</v>
      </c>
      <c r="X72" s="71"/>
      <c r="Y72" s="85" t="s">
        <v>55</v>
      </c>
    </row>
    <row r="73" spans="1:25" ht="13.5" hidden="1">
      <c r="B73" s="72" t="s">
        <v>23</v>
      </c>
      <c r="C73" s="73">
        <f t="shared" si="16"/>
        <v>14</v>
      </c>
      <c r="D73" s="84" t="e">
        <f t="shared" si="17"/>
        <v>#DIV/0!</v>
      </c>
      <c r="E73" s="75">
        <f>IF(AND(OR($E$11='Drop Down Menus'!$A$6,$E$11='Drop Down Menus'!$A$7,$E$11='Drop Down Menus'!$A$8,$E$11='Drop Down Menus'!$A$9),$T$11='Drop Down Menus'!$D$4),$T$11,0)</f>
        <v>0</v>
      </c>
      <c r="F73" s="76" t="e">
        <f t="shared" si="3"/>
        <v>#DIV/0!</v>
      </c>
      <c r="G73" s="75">
        <f>IF(AND(OR($E$11='Drop Down Menus'!$A$6,$E$11='Drop Down Menus'!$A$7,$E$11='Drop Down Menus'!$A$8,$E$11='Drop Down Menus'!$A$9),$T$11='Drop Down Menus'!$H$4,),$T$11,0)</f>
        <v>0</v>
      </c>
      <c r="H73" s="76" t="e">
        <f t="shared" si="4"/>
        <v>#DIV/0!</v>
      </c>
      <c r="I73" s="77" t="str">
        <f t="shared" si="5"/>
        <v/>
      </c>
      <c r="J73" s="78" t="e">
        <f t="shared" si="6"/>
        <v>#DIV/0!</v>
      </c>
      <c r="K73" s="79" t="e">
        <f t="shared" si="7"/>
        <v>#DIV/0!</v>
      </c>
      <c r="L73" s="75">
        <f>IF(AND(OR($E$11='Drop Down Menus'!$A$10,$E$11='Drop Down Menus'!$A$11,$E$11='Drop Down Menus'!$A$12,$E$11='Drop Down Menus'!$A$13),OR($T$11='Drop Down Menus'!$D$5,$T$11='Drop Down Menus'!$G$63,$T$11='Drop Down Menus'!$G$64)),$T$11,0)</f>
        <v>0</v>
      </c>
      <c r="M73" s="80" t="e">
        <f t="shared" si="8"/>
        <v>#DIV/0!</v>
      </c>
      <c r="N73" s="81"/>
      <c r="O73" s="80"/>
      <c r="P73" s="80" t="str">
        <f t="shared" si="9"/>
        <v/>
      </c>
      <c r="Q73" s="76" t="e">
        <f t="shared" si="10"/>
        <v>#DIV/0!</v>
      </c>
      <c r="R73" s="79" t="e">
        <f t="shared" si="14"/>
        <v>#DIV/0!</v>
      </c>
      <c r="S73" s="77" t="e">
        <f t="shared" ref="S73:S103" si="18">IF(OR(F73=$L$106,Q73=$L$106),$L$106,K73)</f>
        <v>#DIV/0!</v>
      </c>
      <c r="T73" s="97">
        <f t="shared" si="1"/>
        <v>14</v>
      </c>
      <c r="U73" s="83" t="e">
        <f t="shared" si="12"/>
        <v>#DIV/0!</v>
      </c>
      <c r="V73" s="83"/>
      <c r="W73" s="71" t="e">
        <f t="shared" si="13"/>
        <v>#DIV/0!</v>
      </c>
      <c r="X73" s="71"/>
    </row>
    <row r="74" spans="1:25" ht="13.5" hidden="1">
      <c r="B74" s="72" t="s">
        <v>24</v>
      </c>
      <c r="C74" s="73">
        <f t="shared" si="16"/>
        <v>15</v>
      </c>
      <c r="D74" s="84" t="e">
        <f t="shared" si="17"/>
        <v>#DIV/0!</v>
      </c>
      <c r="E74" s="75">
        <f>IF(AND(OR($E$11='Drop Down Menus'!$A$6,$E$11='Drop Down Menus'!$A$7,$E$11='Drop Down Menus'!$A$8,$E$11='Drop Down Menus'!$A$9),$T$11='Drop Down Menus'!$D$4),$T$11,0)</f>
        <v>0</v>
      </c>
      <c r="F74" s="76" t="e">
        <f t="shared" si="3"/>
        <v>#DIV/0!</v>
      </c>
      <c r="G74" s="75">
        <f>IF(AND(OR($E$11='Drop Down Menus'!$A$6,$E$11='Drop Down Menus'!$A$7,$E$11='Drop Down Menus'!$A$8,$E$11='Drop Down Menus'!$A$9),$T$11='Drop Down Menus'!$H$4,),$T$11,0)</f>
        <v>0</v>
      </c>
      <c r="H74" s="76" t="e">
        <f t="shared" si="4"/>
        <v>#DIV/0!</v>
      </c>
      <c r="I74" s="77" t="str">
        <f t="shared" si="5"/>
        <v/>
      </c>
      <c r="J74" s="78" t="e">
        <f t="shared" si="6"/>
        <v>#DIV/0!</v>
      </c>
      <c r="K74" s="79" t="e">
        <f t="shared" si="7"/>
        <v>#DIV/0!</v>
      </c>
      <c r="L74" s="75">
        <f>IF(AND(OR($E$11='Drop Down Menus'!$A$10,$E$11='Drop Down Menus'!$A$11,$E$11='Drop Down Menus'!$A$12,$E$11='Drop Down Menus'!$A$13),OR($T$11='Drop Down Menus'!$D$5,$T$11='Drop Down Menus'!$G$63,$T$11='Drop Down Menus'!$G$64)),$T$11,0)</f>
        <v>0</v>
      </c>
      <c r="M74" s="80" t="e">
        <f t="shared" si="8"/>
        <v>#DIV/0!</v>
      </c>
      <c r="N74" s="81"/>
      <c r="O74" s="80"/>
      <c r="P74" s="80" t="str">
        <f t="shared" si="9"/>
        <v/>
      </c>
      <c r="Q74" s="76" t="e">
        <f t="shared" si="10"/>
        <v>#DIV/0!</v>
      </c>
      <c r="R74" s="79" t="e">
        <f t="shared" si="14"/>
        <v>#DIV/0!</v>
      </c>
      <c r="S74" s="77" t="e">
        <f t="shared" si="18"/>
        <v>#DIV/0!</v>
      </c>
      <c r="T74" s="97">
        <f t="shared" si="1"/>
        <v>15</v>
      </c>
      <c r="U74" s="83" t="e">
        <f t="shared" si="12"/>
        <v>#DIV/0!</v>
      </c>
      <c r="V74" s="83"/>
      <c r="W74" s="71" t="e">
        <f t="shared" si="13"/>
        <v>#DIV/0!</v>
      </c>
      <c r="X74" s="71"/>
    </row>
    <row r="75" spans="1:25" ht="13.5" hidden="1">
      <c r="B75" s="72" t="s">
        <v>25</v>
      </c>
      <c r="C75" s="73">
        <f t="shared" si="16"/>
        <v>16</v>
      </c>
      <c r="D75" s="84" t="e">
        <f t="shared" si="17"/>
        <v>#DIV/0!</v>
      </c>
      <c r="E75" s="75">
        <f>IF(AND(OR($E$11='Drop Down Menus'!$A$6,$E$11='Drop Down Menus'!$A$7,$E$11='Drop Down Menus'!$A$8,$E$11='Drop Down Menus'!$A$9),$T$11='Drop Down Menus'!$D$4),$T$11,0)</f>
        <v>0</v>
      </c>
      <c r="F75" s="76" t="e">
        <f t="shared" si="3"/>
        <v>#DIV/0!</v>
      </c>
      <c r="G75" s="75">
        <f>IF(AND(OR($E$11='Drop Down Menus'!$A$6,$E$11='Drop Down Menus'!$A$7,$E$11='Drop Down Menus'!$A$8,$E$11='Drop Down Menus'!$A$9),$T$11='Drop Down Menus'!$H$4,),$T$11,0)</f>
        <v>0</v>
      </c>
      <c r="H75" s="76" t="e">
        <f t="shared" si="4"/>
        <v>#DIV/0!</v>
      </c>
      <c r="I75" s="77" t="str">
        <f t="shared" si="5"/>
        <v/>
      </c>
      <c r="J75" s="78" t="e">
        <f t="shared" si="6"/>
        <v>#DIV/0!</v>
      </c>
      <c r="K75" s="79" t="e">
        <f t="shared" si="7"/>
        <v>#DIV/0!</v>
      </c>
      <c r="L75" s="75">
        <f>IF(AND(OR($E$11='Drop Down Menus'!$A$10,$E$11='Drop Down Menus'!$A$11,$E$11='Drop Down Menus'!$A$12,$E$11='Drop Down Menus'!$A$13),OR($T$11='Drop Down Menus'!$D$5,$T$11='Drop Down Menus'!$G$63,$T$11='Drop Down Menus'!$G$64)),$T$11,0)</f>
        <v>0</v>
      </c>
      <c r="M75" s="80" t="e">
        <f t="shared" si="8"/>
        <v>#DIV/0!</v>
      </c>
      <c r="N75" s="81"/>
      <c r="O75" s="80"/>
      <c r="P75" s="80" t="str">
        <f t="shared" si="9"/>
        <v/>
      </c>
      <c r="Q75" s="76" t="e">
        <f t="shared" si="10"/>
        <v>#DIV/0!</v>
      </c>
      <c r="R75" s="79" t="e">
        <f t="shared" si="14"/>
        <v>#DIV/0!</v>
      </c>
      <c r="S75" s="77" t="e">
        <f t="shared" si="18"/>
        <v>#DIV/0!</v>
      </c>
      <c r="T75" s="97">
        <f t="shared" si="1"/>
        <v>16</v>
      </c>
      <c r="U75" s="83" t="e">
        <f t="shared" si="12"/>
        <v>#DIV/0!</v>
      </c>
      <c r="V75" s="83"/>
      <c r="W75" s="71" t="e">
        <f t="shared" si="13"/>
        <v>#DIV/0!</v>
      </c>
      <c r="X75" s="71"/>
    </row>
    <row r="76" spans="1:25" ht="13.5" hidden="1">
      <c r="B76" s="72" t="s">
        <v>26</v>
      </c>
      <c r="C76" s="73">
        <f t="shared" si="16"/>
        <v>17</v>
      </c>
      <c r="D76" s="84" t="e">
        <f t="shared" si="17"/>
        <v>#DIV/0!</v>
      </c>
      <c r="E76" s="75">
        <f>IF(AND(OR($E$11='Drop Down Menus'!$A$6,$E$11='Drop Down Menus'!$A$7,$E$11='Drop Down Menus'!$A$8,$E$11='Drop Down Menus'!$A$9),$T$11='Drop Down Menus'!$D$4),$T$11,0)</f>
        <v>0</v>
      </c>
      <c r="F76" s="76" t="e">
        <f t="shared" si="3"/>
        <v>#DIV/0!</v>
      </c>
      <c r="G76" s="75">
        <f>IF(AND(OR($E$11='Drop Down Menus'!$A$6,$E$11='Drop Down Menus'!$A$7,$E$11='Drop Down Menus'!$A$8,$E$11='Drop Down Menus'!$A$9),$T$11='Drop Down Menus'!$H$4,),$T$11,0)</f>
        <v>0</v>
      </c>
      <c r="H76" s="76" t="e">
        <f t="shared" si="4"/>
        <v>#DIV/0!</v>
      </c>
      <c r="I76" s="77" t="str">
        <f t="shared" si="5"/>
        <v/>
      </c>
      <c r="J76" s="78" t="e">
        <f t="shared" si="6"/>
        <v>#DIV/0!</v>
      </c>
      <c r="K76" s="79" t="e">
        <f t="shared" si="7"/>
        <v>#DIV/0!</v>
      </c>
      <c r="L76" s="75">
        <f>IF(AND(OR($E$11='Drop Down Menus'!$A$10,$E$11='Drop Down Menus'!$A$11,$E$11='Drop Down Menus'!$A$12,$E$11='Drop Down Menus'!$A$13),OR($T$11='Drop Down Menus'!$D$5,$T$11='Drop Down Menus'!$G$63,$T$11='Drop Down Menus'!$G$64)),$T$11,0)</f>
        <v>0</v>
      </c>
      <c r="M76" s="80" t="e">
        <f t="shared" si="8"/>
        <v>#DIV/0!</v>
      </c>
      <c r="N76" s="81"/>
      <c r="O76" s="80"/>
      <c r="P76" s="80" t="str">
        <f t="shared" si="9"/>
        <v/>
      </c>
      <c r="Q76" s="76" t="e">
        <f t="shared" si="10"/>
        <v>#DIV/0!</v>
      </c>
      <c r="R76" s="79" t="e">
        <f t="shared" si="14"/>
        <v>#DIV/0!</v>
      </c>
      <c r="S76" s="77" t="e">
        <f t="shared" si="18"/>
        <v>#DIV/0!</v>
      </c>
      <c r="T76" s="97">
        <f t="shared" si="1"/>
        <v>17</v>
      </c>
      <c r="U76" s="83" t="e">
        <f t="shared" si="12"/>
        <v>#DIV/0!</v>
      </c>
      <c r="V76" s="83"/>
      <c r="W76" s="71" t="e">
        <f t="shared" si="13"/>
        <v>#DIV/0!</v>
      </c>
      <c r="X76" s="71"/>
    </row>
    <row r="77" spans="1:25" ht="13.5" hidden="1">
      <c r="B77" s="72" t="s">
        <v>27</v>
      </c>
      <c r="C77" s="73">
        <f t="shared" si="16"/>
        <v>18</v>
      </c>
      <c r="D77" s="84" t="e">
        <f t="shared" si="17"/>
        <v>#DIV/0!</v>
      </c>
      <c r="E77" s="75">
        <f>IF(AND(OR($E$11='Drop Down Menus'!$A$6,$E$11='Drop Down Menus'!$A$7,$E$11='Drop Down Menus'!$A$8,$E$11='Drop Down Menus'!$A$9),$T$11='Drop Down Menus'!$D$4),$T$11,0)</f>
        <v>0</v>
      </c>
      <c r="F77" s="76" t="e">
        <f t="shared" si="3"/>
        <v>#DIV/0!</v>
      </c>
      <c r="G77" s="75">
        <f>IF(AND(OR($E$11='Drop Down Menus'!$A$6,$E$11='Drop Down Menus'!$A$7,$E$11='Drop Down Menus'!$A$8,$E$11='Drop Down Menus'!$A$9),$T$11='Drop Down Menus'!$H$4,),$T$11,0)</f>
        <v>0</v>
      </c>
      <c r="H77" s="76" t="e">
        <f t="shared" si="4"/>
        <v>#DIV/0!</v>
      </c>
      <c r="I77" s="77" t="str">
        <f t="shared" si="5"/>
        <v/>
      </c>
      <c r="J77" s="78" t="e">
        <f t="shared" si="6"/>
        <v>#DIV/0!</v>
      </c>
      <c r="K77" s="79" t="e">
        <f t="shared" si="7"/>
        <v>#DIV/0!</v>
      </c>
      <c r="L77" s="75">
        <f>IF(AND(OR($E$11='Drop Down Menus'!$A$10,$E$11='Drop Down Menus'!$A$11,$E$11='Drop Down Menus'!$A$12,$E$11='Drop Down Menus'!$A$13),OR($T$11='Drop Down Menus'!$D$5,$T$11='Drop Down Menus'!$G$63,$T$11='Drop Down Menus'!$G$64)),$T$11,0)</f>
        <v>0</v>
      </c>
      <c r="M77" s="80" t="e">
        <f t="shared" si="8"/>
        <v>#DIV/0!</v>
      </c>
      <c r="N77" s="81"/>
      <c r="O77" s="80"/>
      <c r="P77" s="80" t="str">
        <f t="shared" si="9"/>
        <v/>
      </c>
      <c r="Q77" s="76" t="e">
        <f t="shared" si="10"/>
        <v>#DIV/0!</v>
      </c>
      <c r="R77" s="79" t="e">
        <f t="shared" si="14"/>
        <v>#DIV/0!</v>
      </c>
      <c r="S77" s="77" t="e">
        <f t="shared" si="18"/>
        <v>#DIV/0!</v>
      </c>
      <c r="T77" s="97">
        <f t="shared" si="1"/>
        <v>18</v>
      </c>
      <c r="U77" s="83" t="e">
        <f t="shared" si="12"/>
        <v>#DIV/0!</v>
      </c>
      <c r="V77" s="83"/>
      <c r="W77" s="71" t="e">
        <f t="shared" si="13"/>
        <v>#DIV/0!</v>
      </c>
      <c r="X77" s="71"/>
    </row>
    <row r="78" spans="1:25" ht="18" hidden="1" customHeight="1">
      <c r="B78" s="72" t="s">
        <v>28</v>
      </c>
      <c r="C78" s="73">
        <f t="shared" si="16"/>
        <v>19</v>
      </c>
      <c r="D78" s="84" t="e">
        <f t="shared" si="17"/>
        <v>#DIV/0!</v>
      </c>
      <c r="E78" s="75">
        <f>IF(AND(OR($E$11='Drop Down Menus'!$A$6,$E$11='Drop Down Menus'!$A$7,$E$11='Drop Down Menus'!$A$8,$E$11='Drop Down Menus'!$A$9),$T$11='Drop Down Menus'!$D$4),$T$11,0)</f>
        <v>0</v>
      </c>
      <c r="F78" s="76" t="e">
        <f t="shared" si="3"/>
        <v>#DIV/0!</v>
      </c>
      <c r="G78" s="75">
        <f>IF(AND(OR($E$11='Drop Down Menus'!$A$6,$E$11='Drop Down Menus'!$A$7,$E$11='Drop Down Menus'!$A$8,$E$11='Drop Down Menus'!$A$9),$T$11='Drop Down Menus'!$H$4,),$T$11,0)</f>
        <v>0</v>
      </c>
      <c r="H78" s="76" t="e">
        <f t="shared" si="4"/>
        <v>#DIV/0!</v>
      </c>
      <c r="I78" s="77" t="str">
        <f t="shared" si="5"/>
        <v/>
      </c>
      <c r="J78" s="78" t="e">
        <f t="shared" si="6"/>
        <v>#DIV/0!</v>
      </c>
      <c r="K78" s="79" t="e">
        <f t="shared" si="7"/>
        <v>#DIV/0!</v>
      </c>
      <c r="L78" s="75">
        <f>IF(AND(OR($E$11='Drop Down Menus'!$A$10,$E$11='Drop Down Menus'!$A$11,$E$11='Drop Down Menus'!$A$12,$E$11='Drop Down Menus'!$A$13),OR($T$11='Drop Down Menus'!$D$5,$T$11='Drop Down Menus'!$G$63,$T$11='Drop Down Menus'!$G$64)),$T$11,0)</f>
        <v>0</v>
      </c>
      <c r="M78" s="80" t="e">
        <f t="shared" si="8"/>
        <v>#DIV/0!</v>
      </c>
      <c r="N78" s="81"/>
      <c r="O78" s="80"/>
      <c r="P78" s="80" t="str">
        <f t="shared" si="9"/>
        <v/>
      </c>
      <c r="Q78" s="76" t="e">
        <f t="shared" si="10"/>
        <v>#DIV/0!</v>
      </c>
      <c r="R78" s="79" t="e">
        <f t="shared" si="14"/>
        <v>#DIV/0!</v>
      </c>
      <c r="S78" s="77" t="e">
        <f t="shared" si="18"/>
        <v>#DIV/0!</v>
      </c>
      <c r="T78" s="97">
        <f t="shared" si="1"/>
        <v>19</v>
      </c>
      <c r="U78" s="83" t="e">
        <f t="shared" si="12"/>
        <v>#DIV/0!</v>
      </c>
      <c r="V78" s="83"/>
      <c r="W78" s="71" t="e">
        <f t="shared" si="13"/>
        <v>#DIV/0!</v>
      </c>
      <c r="X78" s="71"/>
    </row>
    <row r="79" spans="1:25" ht="13.5" hidden="1">
      <c r="B79" s="72" t="s">
        <v>29</v>
      </c>
      <c r="C79" s="73">
        <f t="shared" si="16"/>
        <v>20</v>
      </c>
      <c r="D79" s="84" t="e">
        <f t="shared" si="17"/>
        <v>#DIV/0!</v>
      </c>
      <c r="E79" s="75">
        <f>IF(AND(OR($E$11='Drop Down Menus'!$A$6,$E$11='Drop Down Menus'!$A$7,$E$11='Drop Down Menus'!$A$8,$E$11='Drop Down Menus'!$A$9),$T$11='Drop Down Menus'!$D$4),$T$11,0)</f>
        <v>0</v>
      </c>
      <c r="F79" s="76" t="e">
        <f t="shared" si="3"/>
        <v>#DIV/0!</v>
      </c>
      <c r="G79" s="75">
        <f>IF(AND(OR($E$11='Drop Down Menus'!$A$6,$E$11='Drop Down Menus'!$A$7,$E$11='Drop Down Menus'!$A$8,$E$11='Drop Down Menus'!$A$9),$T$11='Drop Down Menus'!$H$4,),$T$11,0)</f>
        <v>0</v>
      </c>
      <c r="H79" s="76" t="e">
        <f t="shared" si="4"/>
        <v>#DIV/0!</v>
      </c>
      <c r="I79" s="77" t="str">
        <f t="shared" si="5"/>
        <v/>
      </c>
      <c r="J79" s="78" t="e">
        <f t="shared" si="6"/>
        <v>#DIV/0!</v>
      </c>
      <c r="K79" s="79" t="e">
        <f t="shared" si="7"/>
        <v>#DIV/0!</v>
      </c>
      <c r="L79" s="75">
        <f>IF(AND(OR($E$11='Drop Down Menus'!$A$10,$E$11='Drop Down Menus'!$A$11,$E$11='Drop Down Menus'!$A$12,$E$11='Drop Down Menus'!$A$13),OR($T$11='Drop Down Menus'!$D$5,$T$11='Drop Down Menus'!$G$63,$T$11='Drop Down Menus'!$G$64)),$T$11,0)</f>
        <v>0</v>
      </c>
      <c r="M79" s="80" t="e">
        <f t="shared" si="8"/>
        <v>#DIV/0!</v>
      </c>
      <c r="N79" s="81"/>
      <c r="O79" s="80"/>
      <c r="P79" s="80" t="str">
        <f t="shared" si="9"/>
        <v/>
      </c>
      <c r="Q79" s="76" t="e">
        <f t="shared" si="10"/>
        <v>#DIV/0!</v>
      </c>
      <c r="R79" s="79" t="e">
        <f t="shared" si="14"/>
        <v>#DIV/0!</v>
      </c>
      <c r="S79" s="77" t="e">
        <f t="shared" si="18"/>
        <v>#DIV/0!</v>
      </c>
      <c r="T79" s="97">
        <f t="shared" si="1"/>
        <v>20</v>
      </c>
      <c r="U79" s="83" t="e">
        <f t="shared" si="12"/>
        <v>#DIV/0!</v>
      </c>
      <c r="V79" s="83"/>
      <c r="W79" s="99" t="e">
        <f t="shared" si="13"/>
        <v>#DIV/0!</v>
      </c>
      <c r="X79" s="99"/>
    </row>
    <row r="80" spans="1:25" ht="13.5" hidden="1">
      <c r="B80" s="72" t="s">
        <v>30</v>
      </c>
      <c r="C80" s="73">
        <f t="shared" si="16"/>
        <v>21</v>
      </c>
      <c r="D80" s="84" t="e">
        <f t="shared" si="17"/>
        <v>#DIV/0!</v>
      </c>
      <c r="E80" s="75">
        <f>IF(AND(OR($E$11='Drop Down Menus'!$A$6,$E$11='Drop Down Menus'!$A$7,$E$11='Drop Down Menus'!$A$8,$E$11='Drop Down Menus'!$A$9),$T$11='Drop Down Menus'!$D$4),$T$11,0)</f>
        <v>0</v>
      </c>
      <c r="F80" s="76" t="e">
        <f t="shared" si="3"/>
        <v>#DIV/0!</v>
      </c>
      <c r="G80" s="75">
        <f>IF(AND(OR($E$11='Drop Down Menus'!$A$6,$E$11='Drop Down Menus'!$A$7,$E$11='Drop Down Menus'!$A$8,$E$11='Drop Down Menus'!$A$9),$T$11='Drop Down Menus'!$H$4,),$T$11,0)</f>
        <v>0</v>
      </c>
      <c r="H80" s="76" t="e">
        <f t="shared" si="4"/>
        <v>#DIV/0!</v>
      </c>
      <c r="I80" s="77" t="str">
        <f t="shared" si="5"/>
        <v/>
      </c>
      <c r="J80" s="78" t="e">
        <f t="shared" si="6"/>
        <v>#DIV/0!</v>
      </c>
      <c r="K80" s="79" t="e">
        <f t="shared" si="7"/>
        <v>#DIV/0!</v>
      </c>
      <c r="L80" s="75">
        <f>IF(AND(OR($E$11='Drop Down Menus'!$A$10,$E$11='Drop Down Menus'!$A$11,$E$11='Drop Down Menus'!$A$12,$E$11='Drop Down Menus'!$A$13),OR($T$11='Drop Down Menus'!$D$5,$T$11='Drop Down Menus'!$G$63,$T$11='Drop Down Menus'!$G$64)),$T$11,0)</f>
        <v>0</v>
      </c>
      <c r="M80" s="80" t="e">
        <f t="shared" si="8"/>
        <v>#DIV/0!</v>
      </c>
      <c r="N80" s="81"/>
      <c r="O80" s="80"/>
      <c r="P80" s="80" t="str">
        <f t="shared" si="9"/>
        <v/>
      </c>
      <c r="Q80" s="76" t="e">
        <f t="shared" si="10"/>
        <v>#DIV/0!</v>
      </c>
      <c r="R80" s="79" t="e">
        <f t="shared" si="14"/>
        <v>#DIV/0!</v>
      </c>
      <c r="S80" s="77" t="e">
        <f t="shared" si="18"/>
        <v>#DIV/0!</v>
      </c>
      <c r="T80" s="97">
        <f t="shared" si="1"/>
        <v>21</v>
      </c>
      <c r="U80" s="83" t="e">
        <f t="shared" si="12"/>
        <v>#DIV/0!</v>
      </c>
      <c r="V80" s="83"/>
      <c r="W80" s="99" t="e">
        <f t="shared" si="13"/>
        <v>#DIV/0!</v>
      </c>
      <c r="X80" s="99"/>
    </row>
    <row r="81" spans="2:24" ht="13.5" hidden="1">
      <c r="B81" s="72" t="s">
        <v>31</v>
      </c>
      <c r="C81" s="73">
        <f t="shared" si="16"/>
        <v>22</v>
      </c>
      <c r="D81" s="84" t="e">
        <f t="shared" si="17"/>
        <v>#DIV/0!</v>
      </c>
      <c r="E81" s="75">
        <f>IF(AND(OR($E$11='Drop Down Menus'!$A$6,$E$11='Drop Down Menus'!$A$7,$E$11='Drop Down Menus'!$A$8,$E$11='Drop Down Menus'!$A$9),$T$11='Drop Down Menus'!$D$4),$T$11,0)</f>
        <v>0</v>
      </c>
      <c r="F81" s="76" t="e">
        <f t="shared" si="3"/>
        <v>#DIV/0!</v>
      </c>
      <c r="G81" s="75">
        <f>IF(AND(OR($E$11='Drop Down Menus'!$A$6,$E$11='Drop Down Menus'!$A$7,$E$11='Drop Down Menus'!$A$8,$E$11='Drop Down Menus'!$A$9),$T$11='Drop Down Menus'!$H$4,),$T$11,0)</f>
        <v>0</v>
      </c>
      <c r="H81" s="76" t="e">
        <f t="shared" si="4"/>
        <v>#DIV/0!</v>
      </c>
      <c r="I81" s="77" t="str">
        <f t="shared" si="5"/>
        <v/>
      </c>
      <c r="J81" s="78" t="e">
        <f t="shared" si="6"/>
        <v>#DIV/0!</v>
      </c>
      <c r="K81" s="79" t="e">
        <f t="shared" si="7"/>
        <v>#DIV/0!</v>
      </c>
      <c r="L81" s="75">
        <f>IF(AND(OR($E$11='Drop Down Menus'!$A$10,$E$11='Drop Down Menus'!$A$11,$E$11='Drop Down Menus'!$A$12,$E$11='Drop Down Menus'!$A$13),OR($T$11='Drop Down Menus'!$D$5,$T$11='Drop Down Menus'!$G$63,$T$11='Drop Down Menus'!$G$64)),$T$11,0)</f>
        <v>0</v>
      </c>
      <c r="M81" s="80" t="e">
        <f t="shared" si="8"/>
        <v>#DIV/0!</v>
      </c>
      <c r="N81" s="81"/>
      <c r="O81" s="80"/>
      <c r="P81" s="80" t="str">
        <f t="shared" si="9"/>
        <v/>
      </c>
      <c r="Q81" s="76" t="e">
        <f t="shared" si="10"/>
        <v>#DIV/0!</v>
      </c>
      <c r="R81" s="79" t="e">
        <f t="shared" si="14"/>
        <v>#DIV/0!</v>
      </c>
      <c r="S81" s="77" t="e">
        <f t="shared" si="18"/>
        <v>#DIV/0!</v>
      </c>
      <c r="T81" s="97">
        <f t="shared" si="1"/>
        <v>22</v>
      </c>
      <c r="U81" s="83" t="e">
        <f t="shared" si="12"/>
        <v>#DIV/0!</v>
      </c>
      <c r="V81" s="83"/>
      <c r="W81" s="99" t="e">
        <f t="shared" si="13"/>
        <v>#DIV/0!</v>
      </c>
      <c r="X81" s="99"/>
    </row>
    <row r="82" spans="2:24" ht="13.5" hidden="1">
      <c r="B82" s="72" t="s">
        <v>32</v>
      </c>
      <c r="C82" s="73">
        <f t="shared" si="16"/>
        <v>23</v>
      </c>
      <c r="D82" s="84" t="e">
        <f t="shared" si="17"/>
        <v>#DIV/0!</v>
      </c>
      <c r="E82" s="75">
        <f>IF(AND(OR($E$11='Drop Down Menus'!$A$6,$E$11='Drop Down Menus'!$A$7,$E$11='Drop Down Menus'!$A$8,$E$11='Drop Down Menus'!$A$9),$T$11='Drop Down Menus'!$D$4),$T$11,0)</f>
        <v>0</v>
      </c>
      <c r="F82" s="76" t="e">
        <f t="shared" si="3"/>
        <v>#DIV/0!</v>
      </c>
      <c r="G82" s="75">
        <f>IF(AND(OR($E$11='Drop Down Menus'!$A$6,$E$11='Drop Down Menus'!$A$7,$E$11='Drop Down Menus'!$A$8,$E$11='Drop Down Menus'!$A$9),$T$11='Drop Down Menus'!$H$4,),$T$11,0)</f>
        <v>0</v>
      </c>
      <c r="H82" s="76" t="e">
        <f t="shared" si="4"/>
        <v>#DIV/0!</v>
      </c>
      <c r="I82" s="77" t="str">
        <f t="shared" si="5"/>
        <v/>
      </c>
      <c r="J82" s="78" t="e">
        <f t="shared" si="6"/>
        <v>#DIV/0!</v>
      </c>
      <c r="K82" s="79" t="e">
        <f t="shared" si="7"/>
        <v>#DIV/0!</v>
      </c>
      <c r="L82" s="75">
        <f>IF(AND(OR($E$11='Drop Down Menus'!$A$10,$E$11='Drop Down Menus'!$A$11,$E$11='Drop Down Menus'!$A$12,$E$11='Drop Down Menus'!$A$13),OR($T$11='Drop Down Menus'!$D$5,$T$11='Drop Down Menus'!$G$63,$T$11='Drop Down Menus'!$G$64)),$T$11,0)</f>
        <v>0</v>
      </c>
      <c r="M82" s="80" t="e">
        <f t="shared" si="8"/>
        <v>#DIV/0!</v>
      </c>
      <c r="N82" s="81"/>
      <c r="O82" s="80"/>
      <c r="P82" s="80" t="str">
        <f t="shared" si="9"/>
        <v/>
      </c>
      <c r="Q82" s="76" t="e">
        <f t="shared" si="10"/>
        <v>#DIV/0!</v>
      </c>
      <c r="R82" s="79" t="e">
        <f t="shared" si="14"/>
        <v>#DIV/0!</v>
      </c>
      <c r="S82" s="77" t="e">
        <f t="shared" si="18"/>
        <v>#DIV/0!</v>
      </c>
      <c r="T82" s="97">
        <f t="shared" si="1"/>
        <v>23</v>
      </c>
      <c r="U82" s="83" t="e">
        <f t="shared" si="12"/>
        <v>#DIV/0!</v>
      </c>
      <c r="V82" s="83"/>
      <c r="W82" s="99" t="e">
        <f t="shared" si="13"/>
        <v>#DIV/0!</v>
      </c>
      <c r="X82" s="99"/>
    </row>
    <row r="83" spans="2:24" ht="13.5" hidden="1">
      <c r="B83" s="72" t="s">
        <v>33</v>
      </c>
      <c r="C83" s="73">
        <f t="shared" si="16"/>
        <v>24</v>
      </c>
      <c r="D83" s="84" t="e">
        <f t="shared" si="17"/>
        <v>#DIV/0!</v>
      </c>
      <c r="E83" s="75">
        <f>IF(AND(OR($E$11='Drop Down Menus'!$A$6,$E$11='Drop Down Menus'!$A$7,$E$11='Drop Down Menus'!$A$8,$E$11='Drop Down Menus'!$A$9),$T$11='Drop Down Menus'!$D$4),$T$11,0)</f>
        <v>0</v>
      </c>
      <c r="F83" s="76" t="e">
        <f t="shared" si="3"/>
        <v>#DIV/0!</v>
      </c>
      <c r="G83" s="75">
        <f>IF(AND(OR($E$11='Drop Down Menus'!$A$6,$E$11='Drop Down Menus'!$A$7,$E$11='Drop Down Menus'!$A$8,$E$11='Drop Down Menus'!$A$9),$T$11='Drop Down Menus'!$H$4,),$T$11,0)</f>
        <v>0</v>
      </c>
      <c r="H83" s="76" t="e">
        <f t="shared" si="4"/>
        <v>#DIV/0!</v>
      </c>
      <c r="I83" s="77" t="str">
        <f t="shared" si="5"/>
        <v/>
      </c>
      <c r="J83" s="78" t="e">
        <f t="shared" si="6"/>
        <v>#DIV/0!</v>
      </c>
      <c r="K83" s="79" t="e">
        <f t="shared" si="7"/>
        <v>#DIV/0!</v>
      </c>
      <c r="L83" s="75">
        <f>IF(AND(OR($E$11='Drop Down Menus'!$A$10,$E$11='Drop Down Menus'!$A$11,$E$11='Drop Down Menus'!$A$12,$E$11='Drop Down Menus'!$A$13),OR($T$11='Drop Down Menus'!$D$5,$T$11='Drop Down Menus'!$G$63,$T$11='Drop Down Menus'!$G$64)),$T$11,0)</f>
        <v>0</v>
      </c>
      <c r="M83" s="80" t="e">
        <f t="shared" si="8"/>
        <v>#DIV/0!</v>
      </c>
      <c r="N83" s="81"/>
      <c r="O83" s="80"/>
      <c r="P83" s="80" t="str">
        <f t="shared" si="9"/>
        <v/>
      </c>
      <c r="Q83" s="76" t="e">
        <f t="shared" si="10"/>
        <v>#DIV/0!</v>
      </c>
      <c r="R83" s="79" t="e">
        <f t="shared" si="14"/>
        <v>#DIV/0!</v>
      </c>
      <c r="S83" s="77" t="e">
        <f t="shared" si="18"/>
        <v>#DIV/0!</v>
      </c>
      <c r="T83" s="97">
        <f t="shared" si="1"/>
        <v>24</v>
      </c>
      <c r="U83" s="83" t="e">
        <f t="shared" si="12"/>
        <v>#DIV/0!</v>
      </c>
      <c r="V83" s="83"/>
      <c r="W83" s="99" t="e">
        <f t="shared" si="13"/>
        <v>#DIV/0!</v>
      </c>
      <c r="X83" s="99"/>
    </row>
    <row r="84" spans="2:24" ht="13.5" hidden="1">
      <c r="B84" s="72" t="s">
        <v>34</v>
      </c>
      <c r="C84" s="73">
        <f t="shared" si="16"/>
        <v>25</v>
      </c>
      <c r="D84" s="84" t="e">
        <f t="shared" si="17"/>
        <v>#DIV/0!</v>
      </c>
      <c r="E84" s="75">
        <f>IF(AND(OR($E$11='Drop Down Menus'!$A$6,$E$11='Drop Down Menus'!$A$7,$E$11='Drop Down Menus'!$A$8,$E$11='Drop Down Menus'!$A$9),$T$11='Drop Down Menus'!$D$4),$T$11,0)</f>
        <v>0</v>
      </c>
      <c r="F84" s="76" t="e">
        <f t="shared" si="3"/>
        <v>#DIV/0!</v>
      </c>
      <c r="G84" s="75">
        <f>IF(AND(OR($E$11='Drop Down Menus'!$A$6,$E$11='Drop Down Menus'!$A$7,$E$11='Drop Down Menus'!$A$8,$E$11='Drop Down Menus'!$A$9),$T$11='Drop Down Menus'!$H$4,),$T$11,0)</f>
        <v>0</v>
      </c>
      <c r="H84" s="76" t="e">
        <f t="shared" si="4"/>
        <v>#DIV/0!</v>
      </c>
      <c r="I84" s="77" t="str">
        <f t="shared" si="5"/>
        <v/>
      </c>
      <c r="J84" s="78" t="e">
        <f t="shared" si="6"/>
        <v>#DIV/0!</v>
      </c>
      <c r="K84" s="79" t="e">
        <f t="shared" si="7"/>
        <v>#DIV/0!</v>
      </c>
      <c r="L84" s="75">
        <f>IF(AND(OR($E$11='Drop Down Menus'!$A$10,$E$11='Drop Down Menus'!$A$11,$E$11='Drop Down Menus'!$A$12,$E$11='Drop Down Menus'!$A$13),OR($T$11='Drop Down Menus'!$D$5,$T$11='Drop Down Menus'!$G$63,$T$11='Drop Down Menus'!$G$64)),$T$11,0)</f>
        <v>0</v>
      </c>
      <c r="M84" s="80" t="e">
        <f t="shared" si="8"/>
        <v>#DIV/0!</v>
      </c>
      <c r="N84" s="81"/>
      <c r="O84" s="80"/>
      <c r="P84" s="80" t="str">
        <f t="shared" si="9"/>
        <v/>
      </c>
      <c r="Q84" s="76" t="e">
        <f t="shared" si="10"/>
        <v>#DIV/0!</v>
      </c>
      <c r="R84" s="79" t="e">
        <f t="shared" si="14"/>
        <v>#DIV/0!</v>
      </c>
      <c r="S84" s="77" t="e">
        <f t="shared" si="18"/>
        <v>#DIV/0!</v>
      </c>
      <c r="T84" s="97">
        <f t="shared" si="1"/>
        <v>25</v>
      </c>
      <c r="U84" s="83" t="e">
        <f t="shared" si="12"/>
        <v>#DIV/0!</v>
      </c>
      <c r="V84" s="83"/>
      <c r="W84" s="99" t="e">
        <f t="shared" si="13"/>
        <v>#DIV/0!</v>
      </c>
      <c r="X84" s="99"/>
    </row>
    <row r="85" spans="2:24" ht="13.5" hidden="1">
      <c r="B85" s="72" t="s">
        <v>35</v>
      </c>
      <c r="C85" s="73">
        <f t="shared" si="16"/>
        <v>26</v>
      </c>
      <c r="D85" s="84" t="e">
        <f t="shared" si="17"/>
        <v>#DIV/0!</v>
      </c>
      <c r="E85" s="75">
        <f>IF(AND(OR($E$11='Drop Down Menus'!$A$6,$E$11='Drop Down Menus'!$A$7,$E$11='Drop Down Menus'!$A$8,$E$11='Drop Down Menus'!$A$9),$T$11='Drop Down Menus'!$D$4),$T$11,0)</f>
        <v>0</v>
      </c>
      <c r="F85" s="76" t="e">
        <f t="shared" si="3"/>
        <v>#DIV/0!</v>
      </c>
      <c r="G85" s="75">
        <f>IF(AND(OR($E$11='Drop Down Menus'!$A$6,$E$11='Drop Down Menus'!$A$7,$E$11='Drop Down Menus'!$A$8,$E$11='Drop Down Menus'!$A$9),$T$11='Drop Down Menus'!$H$4,),$T$11,0)</f>
        <v>0</v>
      </c>
      <c r="H85" s="76" t="e">
        <f t="shared" si="4"/>
        <v>#DIV/0!</v>
      </c>
      <c r="I85" s="77" t="str">
        <f t="shared" si="5"/>
        <v/>
      </c>
      <c r="J85" s="78" t="e">
        <f t="shared" si="6"/>
        <v>#DIV/0!</v>
      </c>
      <c r="K85" s="79" t="e">
        <f t="shared" si="7"/>
        <v>#DIV/0!</v>
      </c>
      <c r="L85" s="75">
        <f>IF(AND(OR($E$11='Drop Down Menus'!$A$10,$E$11='Drop Down Menus'!$A$11,$E$11='Drop Down Menus'!$A$12,$E$11='Drop Down Menus'!$A$13),OR($T$11='Drop Down Menus'!$D$5,$T$11='Drop Down Menus'!$G$63,$T$11='Drop Down Menus'!$G$64)),$T$11,0)</f>
        <v>0</v>
      </c>
      <c r="M85" s="80" t="e">
        <f t="shared" si="8"/>
        <v>#DIV/0!</v>
      </c>
      <c r="N85" s="81"/>
      <c r="O85" s="80"/>
      <c r="P85" s="80" t="str">
        <f t="shared" si="9"/>
        <v/>
      </c>
      <c r="Q85" s="76" t="e">
        <f t="shared" si="10"/>
        <v>#DIV/0!</v>
      </c>
      <c r="R85" s="79" t="e">
        <f t="shared" si="14"/>
        <v>#DIV/0!</v>
      </c>
      <c r="S85" s="77" t="e">
        <f t="shared" si="18"/>
        <v>#DIV/0!</v>
      </c>
      <c r="T85" s="97">
        <f t="shared" si="1"/>
        <v>26</v>
      </c>
      <c r="U85" s="83" t="e">
        <f t="shared" si="12"/>
        <v>#DIV/0!</v>
      </c>
      <c r="V85" s="83"/>
      <c r="W85" s="99" t="e">
        <f t="shared" si="13"/>
        <v>#DIV/0!</v>
      </c>
      <c r="X85" s="99"/>
    </row>
    <row r="86" spans="2:24" ht="13.5" hidden="1">
      <c r="B86" s="72" t="s">
        <v>36</v>
      </c>
      <c r="C86" s="73">
        <f t="shared" si="16"/>
        <v>27</v>
      </c>
      <c r="D86" s="84" t="e">
        <f t="shared" si="17"/>
        <v>#DIV/0!</v>
      </c>
      <c r="E86" s="75">
        <f>IF(AND(OR($E$11='Drop Down Menus'!$A$6,$E$11='Drop Down Menus'!$A$7,$E$11='Drop Down Menus'!$A$8,$E$11='Drop Down Menus'!$A$9),$T$11='Drop Down Menus'!$D$4),$T$11,0)</f>
        <v>0</v>
      </c>
      <c r="F86" s="76" t="e">
        <f t="shared" si="3"/>
        <v>#DIV/0!</v>
      </c>
      <c r="G86" s="75">
        <f>IF(AND(OR($E$11='Drop Down Menus'!$A$6,$E$11='Drop Down Menus'!$A$7,$E$11='Drop Down Menus'!$A$8,$E$11='Drop Down Menus'!$A$9),$T$11='Drop Down Menus'!$H$4,),$T$11,0)</f>
        <v>0</v>
      </c>
      <c r="H86" s="76" t="e">
        <f t="shared" si="4"/>
        <v>#DIV/0!</v>
      </c>
      <c r="I86" s="77" t="str">
        <f t="shared" si="5"/>
        <v/>
      </c>
      <c r="J86" s="78" t="e">
        <f t="shared" si="6"/>
        <v>#DIV/0!</v>
      </c>
      <c r="K86" s="79" t="e">
        <f t="shared" si="7"/>
        <v>#DIV/0!</v>
      </c>
      <c r="L86" s="75">
        <f>IF(AND(OR($E$11='Drop Down Menus'!$A$10,$E$11='Drop Down Menus'!$A$11,$E$11='Drop Down Menus'!$A$12,$E$11='Drop Down Menus'!$A$13),OR($T$11='Drop Down Menus'!$D$5,$T$11='Drop Down Menus'!$G$63,$T$11='Drop Down Menus'!$G$64)),$T$11,0)</f>
        <v>0</v>
      </c>
      <c r="M86" s="80" t="e">
        <f t="shared" si="8"/>
        <v>#DIV/0!</v>
      </c>
      <c r="N86" s="81"/>
      <c r="O86" s="80"/>
      <c r="P86" s="80" t="str">
        <f t="shared" si="9"/>
        <v/>
      </c>
      <c r="Q86" s="76" t="e">
        <f t="shared" si="10"/>
        <v>#DIV/0!</v>
      </c>
      <c r="R86" s="79" t="e">
        <f t="shared" si="14"/>
        <v>#DIV/0!</v>
      </c>
      <c r="S86" s="77" t="e">
        <f t="shared" si="18"/>
        <v>#DIV/0!</v>
      </c>
      <c r="T86" s="97">
        <f t="shared" si="1"/>
        <v>27</v>
      </c>
      <c r="U86" s="83" t="e">
        <f t="shared" si="12"/>
        <v>#DIV/0!</v>
      </c>
      <c r="V86" s="83"/>
      <c r="W86" s="99" t="e">
        <f t="shared" si="13"/>
        <v>#DIV/0!</v>
      </c>
      <c r="X86" s="99"/>
    </row>
    <row r="87" spans="2:24" ht="13.5" hidden="1">
      <c r="B87" s="72" t="s">
        <v>37</v>
      </c>
      <c r="C87" s="73">
        <f t="shared" si="16"/>
        <v>28</v>
      </c>
      <c r="D87" s="84" t="e">
        <f t="shared" si="17"/>
        <v>#DIV/0!</v>
      </c>
      <c r="E87" s="75">
        <f>IF(AND(OR($E$11='Drop Down Menus'!$A$6,$E$11='Drop Down Menus'!$A$7,$E$11='Drop Down Menus'!$A$8,$E$11='Drop Down Menus'!$A$9),$T$11='Drop Down Menus'!$D$4),$T$11,0)</f>
        <v>0</v>
      </c>
      <c r="F87" s="76" t="e">
        <f t="shared" si="3"/>
        <v>#DIV/0!</v>
      </c>
      <c r="G87" s="75">
        <f>IF(AND(OR($E$11='Drop Down Menus'!$A$6,$E$11='Drop Down Menus'!$A$7,$E$11='Drop Down Menus'!$A$8,$E$11='Drop Down Menus'!$A$9),$T$11='Drop Down Menus'!$H$4,),$T$11,0)</f>
        <v>0</v>
      </c>
      <c r="H87" s="76" t="e">
        <f t="shared" si="4"/>
        <v>#DIV/0!</v>
      </c>
      <c r="I87" s="77" t="str">
        <f t="shared" si="5"/>
        <v/>
      </c>
      <c r="J87" s="78" t="e">
        <f t="shared" si="6"/>
        <v>#DIV/0!</v>
      </c>
      <c r="K87" s="79" t="e">
        <f t="shared" si="7"/>
        <v>#DIV/0!</v>
      </c>
      <c r="L87" s="75">
        <f>IF(AND(OR($E$11='Drop Down Menus'!$A$10,$E$11='Drop Down Menus'!$A$11,$E$11='Drop Down Menus'!$A$12,$E$11='Drop Down Menus'!$A$13),OR($T$11='Drop Down Menus'!$D$5,$T$11='Drop Down Menus'!$G$63,$T$11='Drop Down Menus'!$G$64)),$T$11,0)</f>
        <v>0</v>
      </c>
      <c r="M87" s="80" t="e">
        <f t="shared" si="8"/>
        <v>#DIV/0!</v>
      </c>
      <c r="N87" s="81"/>
      <c r="O87" s="80"/>
      <c r="P87" s="80" t="str">
        <f t="shared" si="9"/>
        <v/>
      </c>
      <c r="Q87" s="76" t="e">
        <f t="shared" si="10"/>
        <v>#DIV/0!</v>
      </c>
      <c r="R87" s="79" t="e">
        <f t="shared" si="14"/>
        <v>#DIV/0!</v>
      </c>
      <c r="S87" s="77" t="e">
        <f t="shared" si="18"/>
        <v>#DIV/0!</v>
      </c>
      <c r="T87" s="97">
        <f t="shared" si="1"/>
        <v>28</v>
      </c>
      <c r="U87" s="83" t="e">
        <f t="shared" si="12"/>
        <v>#DIV/0!</v>
      </c>
      <c r="V87" s="83"/>
      <c r="W87" s="99" t="e">
        <f t="shared" si="13"/>
        <v>#DIV/0!</v>
      </c>
      <c r="X87" s="99"/>
    </row>
    <row r="88" spans="2:24" ht="13.5" hidden="1">
      <c r="B88" s="72" t="s">
        <v>38</v>
      </c>
      <c r="C88" s="73">
        <f t="shared" si="16"/>
        <v>29</v>
      </c>
      <c r="D88" s="84" t="e">
        <f t="shared" si="17"/>
        <v>#DIV/0!</v>
      </c>
      <c r="E88" s="75">
        <f>IF(AND(OR($E$11='Drop Down Menus'!$A$6,$E$11='Drop Down Menus'!$A$7,$E$11='Drop Down Menus'!$A$8,$E$11='Drop Down Menus'!$A$9),$T$11='Drop Down Menus'!$D$4),$T$11,0)</f>
        <v>0</v>
      </c>
      <c r="F88" s="76" t="e">
        <f t="shared" si="3"/>
        <v>#DIV/0!</v>
      </c>
      <c r="G88" s="75">
        <f>IF(AND(OR($E$11='Drop Down Menus'!$A$6,$E$11='Drop Down Menus'!$A$7,$E$11='Drop Down Menus'!$A$8,$E$11='Drop Down Menus'!$A$9),$T$11='Drop Down Menus'!$H$4,),$T$11,0)</f>
        <v>0</v>
      </c>
      <c r="H88" s="76" t="e">
        <f t="shared" si="4"/>
        <v>#DIV/0!</v>
      </c>
      <c r="I88" s="77" t="str">
        <f t="shared" si="5"/>
        <v/>
      </c>
      <c r="J88" s="78" t="e">
        <f t="shared" si="6"/>
        <v>#DIV/0!</v>
      </c>
      <c r="K88" s="79" t="e">
        <f t="shared" si="7"/>
        <v>#DIV/0!</v>
      </c>
      <c r="L88" s="75">
        <f>IF(AND(OR($E$11='Drop Down Menus'!$A$10,$E$11='Drop Down Menus'!$A$11,$E$11='Drop Down Menus'!$A$12,$E$11='Drop Down Menus'!$A$13),OR($T$11='Drop Down Menus'!$D$5,$T$11='Drop Down Menus'!$G$63,$T$11='Drop Down Menus'!$G$64)),$T$11,0)</f>
        <v>0</v>
      </c>
      <c r="M88" s="80" t="e">
        <f t="shared" si="8"/>
        <v>#DIV/0!</v>
      </c>
      <c r="N88" s="81"/>
      <c r="O88" s="80"/>
      <c r="P88" s="80" t="str">
        <f t="shared" si="9"/>
        <v/>
      </c>
      <c r="Q88" s="76" t="e">
        <f t="shared" si="10"/>
        <v>#DIV/0!</v>
      </c>
      <c r="R88" s="79" t="e">
        <f t="shared" si="14"/>
        <v>#DIV/0!</v>
      </c>
      <c r="S88" s="77" t="e">
        <f t="shared" si="18"/>
        <v>#DIV/0!</v>
      </c>
      <c r="T88" s="97">
        <f t="shared" si="1"/>
        <v>29</v>
      </c>
      <c r="U88" s="83" t="e">
        <f t="shared" si="12"/>
        <v>#DIV/0!</v>
      </c>
      <c r="V88" s="83"/>
      <c r="W88" s="99" t="e">
        <f t="shared" si="13"/>
        <v>#DIV/0!</v>
      </c>
      <c r="X88" s="99"/>
    </row>
    <row r="89" spans="2:24" ht="13.5" hidden="1">
      <c r="B89" s="72" t="s">
        <v>39</v>
      </c>
      <c r="C89" s="73">
        <f t="shared" si="16"/>
        <v>30</v>
      </c>
      <c r="D89" s="84" t="e">
        <f t="shared" si="17"/>
        <v>#DIV/0!</v>
      </c>
      <c r="E89" s="75">
        <f>IF(AND(OR($E$11='Drop Down Menus'!$A$6,$E$11='Drop Down Menus'!$A$7,$E$11='Drop Down Menus'!$A$8,$E$11='Drop Down Menus'!$A$9),$T$11='Drop Down Menus'!$D$4),$T$11,0)</f>
        <v>0</v>
      </c>
      <c r="F89" s="76" t="e">
        <f t="shared" si="3"/>
        <v>#DIV/0!</v>
      </c>
      <c r="G89" s="75">
        <f>IF(AND(OR($E$11='Drop Down Menus'!$A$6,$E$11='Drop Down Menus'!$A$7,$E$11='Drop Down Menus'!$A$8,$E$11='Drop Down Menus'!$A$9),$T$11='Drop Down Menus'!$H$4,),$T$11,0)</f>
        <v>0</v>
      </c>
      <c r="H89" s="76" t="e">
        <f t="shared" si="4"/>
        <v>#DIV/0!</v>
      </c>
      <c r="I89" s="77" t="str">
        <f t="shared" si="5"/>
        <v/>
      </c>
      <c r="J89" s="78" t="e">
        <f t="shared" si="6"/>
        <v>#DIV/0!</v>
      </c>
      <c r="K89" s="79" t="e">
        <f t="shared" si="7"/>
        <v>#DIV/0!</v>
      </c>
      <c r="L89" s="75">
        <f>IF(AND(OR($E$11='Drop Down Menus'!$A$10,$E$11='Drop Down Menus'!$A$11,$E$11='Drop Down Menus'!$A$12,$E$11='Drop Down Menus'!$A$13),OR($T$11='Drop Down Menus'!$D$5,$T$11='Drop Down Menus'!$G$63,$T$11='Drop Down Menus'!$G$64)),$T$11,0)</f>
        <v>0</v>
      </c>
      <c r="M89" s="80" t="e">
        <f t="shared" si="8"/>
        <v>#DIV/0!</v>
      </c>
      <c r="N89" s="81"/>
      <c r="O89" s="80"/>
      <c r="P89" s="80" t="str">
        <f t="shared" si="9"/>
        <v/>
      </c>
      <c r="Q89" s="76" t="e">
        <f t="shared" si="10"/>
        <v>#DIV/0!</v>
      </c>
      <c r="R89" s="79" t="e">
        <f t="shared" si="14"/>
        <v>#DIV/0!</v>
      </c>
      <c r="S89" s="77" t="e">
        <f t="shared" si="18"/>
        <v>#DIV/0!</v>
      </c>
      <c r="T89" s="97">
        <f t="shared" si="1"/>
        <v>30</v>
      </c>
      <c r="U89" s="83" t="e">
        <f t="shared" si="12"/>
        <v>#DIV/0!</v>
      </c>
      <c r="V89" s="83"/>
      <c r="W89" s="99" t="e">
        <f t="shared" si="13"/>
        <v>#DIV/0!</v>
      </c>
      <c r="X89" s="99"/>
    </row>
    <row r="90" spans="2:24" ht="13.5" hidden="1">
      <c r="B90" s="72" t="s">
        <v>40</v>
      </c>
      <c r="C90" s="73">
        <f t="shared" ref="C90:C100" si="19">C89+1</f>
        <v>31</v>
      </c>
      <c r="D90" s="84" t="e">
        <f t="shared" ref="D90:D100" si="20">D89-($E$14*$E$15)</f>
        <v>#DIV/0!</v>
      </c>
      <c r="E90" s="75">
        <f>IF(AND(OR($E$11='Drop Down Menus'!$A$6,$E$11='Drop Down Menus'!$A$7,$E$11='Drop Down Menus'!$A$8,$E$11='Drop Down Menus'!$A$9),$T$11='Drop Down Menus'!$D$4),$T$11,0)</f>
        <v>0</v>
      </c>
      <c r="F90" s="76" t="e">
        <f t="shared" si="3"/>
        <v>#DIV/0!</v>
      </c>
      <c r="G90" s="75">
        <f>IF(AND(OR($E$11='Drop Down Menus'!$A$6,$E$11='Drop Down Menus'!$A$7,$E$11='Drop Down Menus'!$A$8,$E$11='Drop Down Menus'!$A$9),$T$11='Drop Down Menus'!$H$4,),$T$11,0)</f>
        <v>0</v>
      </c>
      <c r="H90" s="76" t="e">
        <f t="shared" si="4"/>
        <v>#DIV/0!</v>
      </c>
      <c r="I90" s="77" t="str">
        <f t="shared" si="5"/>
        <v/>
      </c>
      <c r="J90" s="78" t="e">
        <f t="shared" si="6"/>
        <v>#DIV/0!</v>
      </c>
      <c r="K90" s="79" t="e">
        <f t="shared" si="7"/>
        <v>#DIV/0!</v>
      </c>
      <c r="L90" s="75">
        <f>IF(AND(OR($E$11='Drop Down Menus'!$A$10,$E$11='Drop Down Menus'!$A$11,$E$11='Drop Down Menus'!$A$12,$E$11='Drop Down Menus'!$A$13),OR($T$11='Drop Down Menus'!$D$5,$T$11='Drop Down Menus'!$G$63,$T$11='Drop Down Menus'!$G$64)),$T$11,0)</f>
        <v>0</v>
      </c>
      <c r="M90" s="80" t="e">
        <f t="shared" si="8"/>
        <v>#DIV/0!</v>
      </c>
      <c r="N90" s="81"/>
      <c r="O90" s="80"/>
      <c r="P90" s="80" t="str">
        <f t="shared" si="9"/>
        <v/>
      </c>
      <c r="Q90" s="76" t="e">
        <f t="shared" si="10"/>
        <v>#DIV/0!</v>
      </c>
      <c r="R90" s="79" t="e">
        <f t="shared" si="14"/>
        <v>#DIV/0!</v>
      </c>
      <c r="S90" s="77" t="e">
        <f t="shared" si="18"/>
        <v>#DIV/0!</v>
      </c>
      <c r="T90" s="97">
        <f t="shared" si="1"/>
        <v>31</v>
      </c>
      <c r="U90" s="83" t="e">
        <f t="shared" si="12"/>
        <v>#DIV/0!</v>
      </c>
      <c r="V90" s="83"/>
      <c r="W90" s="99" t="e">
        <f t="shared" si="13"/>
        <v>#DIV/0!</v>
      </c>
      <c r="X90" s="99"/>
    </row>
    <row r="91" spans="2:24" ht="13.5" hidden="1">
      <c r="B91" s="72" t="s">
        <v>41</v>
      </c>
      <c r="C91" s="73">
        <f t="shared" si="19"/>
        <v>32</v>
      </c>
      <c r="D91" s="84" t="e">
        <f t="shared" si="20"/>
        <v>#DIV/0!</v>
      </c>
      <c r="E91" s="75">
        <f>IF(AND(OR($E$11='Drop Down Menus'!$A$6,$E$11='Drop Down Menus'!$A$7,$E$11='Drop Down Menus'!$A$8,$E$11='Drop Down Menus'!$A$9),$T$11='Drop Down Menus'!$D$4),$T$11,0)</f>
        <v>0</v>
      </c>
      <c r="F91" s="76" t="e">
        <f t="shared" si="3"/>
        <v>#DIV/0!</v>
      </c>
      <c r="G91" s="75">
        <f>IF(AND(OR($E$11='Drop Down Menus'!$A$6,$E$11='Drop Down Menus'!$A$7,$E$11='Drop Down Menus'!$A$8,$E$11='Drop Down Menus'!$A$9),$T$11='Drop Down Menus'!$H$4,),$T$11,0)</f>
        <v>0</v>
      </c>
      <c r="H91" s="76" t="e">
        <f t="shared" si="4"/>
        <v>#DIV/0!</v>
      </c>
      <c r="I91" s="77" t="str">
        <f t="shared" si="5"/>
        <v/>
      </c>
      <c r="J91" s="78" t="e">
        <f t="shared" si="6"/>
        <v>#DIV/0!</v>
      </c>
      <c r="K91" s="79" t="e">
        <f t="shared" si="7"/>
        <v>#DIV/0!</v>
      </c>
      <c r="L91" s="75">
        <f>IF(AND(OR($E$11='Drop Down Menus'!$A$10,$E$11='Drop Down Menus'!$A$11,$E$11='Drop Down Menus'!$A$12,$E$11='Drop Down Menus'!$A$13),OR($T$11='Drop Down Menus'!$D$5,$T$11='Drop Down Menus'!$G$63,$T$11='Drop Down Menus'!$G$64)),$T$11,0)</f>
        <v>0</v>
      </c>
      <c r="M91" s="80" t="e">
        <f t="shared" si="8"/>
        <v>#DIV/0!</v>
      </c>
      <c r="N91" s="81"/>
      <c r="O91" s="80"/>
      <c r="P91" s="80" t="str">
        <f t="shared" si="9"/>
        <v/>
      </c>
      <c r="Q91" s="76" t="e">
        <f t="shared" si="10"/>
        <v>#DIV/0!</v>
      </c>
      <c r="R91" s="79" t="e">
        <f t="shared" si="14"/>
        <v>#DIV/0!</v>
      </c>
      <c r="S91" s="77" t="e">
        <f t="shared" si="18"/>
        <v>#DIV/0!</v>
      </c>
      <c r="T91" s="97">
        <f t="shared" si="1"/>
        <v>32</v>
      </c>
      <c r="U91" s="83" t="e">
        <f t="shared" si="12"/>
        <v>#DIV/0!</v>
      </c>
      <c r="V91" s="83"/>
      <c r="W91" s="99" t="e">
        <f t="shared" si="13"/>
        <v>#DIV/0!</v>
      </c>
      <c r="X91" s="99"/>
    </row>
    <row r="92" spans="2:24" ht="13.5" hidden="1">
      <c r="B92" s="72" t="s">
        <v>42</v>
      </c>
      <c r="C92" s="73">
        <f t="shared" si="19"/>
        <v>33</v>
      </c>
      <c r="D92" s="84" t="e">
        <f t="shared" si="20"/>
        <v>#DIV/0!</v>
      </c>
      <c r="E92" s="75">
        <f>IF(AND(OR($E$11='Drop Down Menus'!$A$6,$E$11='Drop Down Menus'!$A$7,$E$11='Drop Down Menus'!$A$8,$E$11='Drop Down Menus'!$A$9),$T$11='Drop Down Menus'!$D$4),$T$11,0)</f>
        <v>0</v>
      </c>
      <c r="F92" s="76" t="e">
        <f t="shared" si="3"/>
        <v>#DIV/0!</v>
      </c>
      <c r="G92" s="75">
        <f>IF(AND(OR($E$11='Drop Down Menus'!$A$6,$E$11='Drop Down Menus'!$A$7,$E$11='Drop Down Menus'!$A$8,$E$11='Drop Down Menus'!$A$9),$T$11='Drop Down Menus'!$H$4,),$T$11,0)</f>
        <v>0</v>
      </c>
      <c r="H92" s="76" t="e">
        <f t="shared" si="4"/>
        <v>#DIV/0!</v>
      </c>
      <c r="I92" s="77" t="str">
        <f t="shared" si="5"/>
        <v/>
      </c>
      <c r="J92" s="78" t="e">
        <f t="shared" si="6"/>
        <v>#DIV/0!</v>
      </c>
      <c r="K92" s="79" t="e">
        <f t="shared" si="7"/>
        <v>#DIV/0!</v>
      </c>
      <c r="L92" s="75">
        <f>IF(AND(OR($E$11='Drop Down Menus'!$A$10,$E$11='Drop Down Menus'!$A$11,$E$11='Drop Down Menus'!$A$12,$E$11='Drop Down Menus'!$A$13),OR($T$11='Drop Down Menus'!$D$5,$T$11='Drop Down Menus'!$G$63,$T$11='Drop Down Menus'!$G$64)),$T$11,0)</f>
        <v>0</v>
      </c>
      <c r="M92" s="80" t="e">
        <f t="shared" si="8"/>
        <v>#DIV/0!</v>
      </c>
      <c r="N92" s="81"/>
      <c r="O92" s="80"/>
      <c r="P92" s="80" t="str">
        <f t="shared" si="9"/>
        <v/>
      </c>
      <c r="Q92" s="76" t="e">
        <f t="shared" si="10"/>
        <v>#DIV/0!</v>
      </c>
      <c r="R92" s="79" t="e">
        <f t="shared" si="14"/>
        <v>#DIV/0!</v>
      </c>
      <c r="S92" s="77" t="e">
        <f t="shared" si="18"/>
        <v>#DIV/0!</v>
      </c>
      <c r="T92" s="97">
        <f t="shared" si="1"/>
        <v>33</v>
      </c>
      <c r="U92" s="83" t="e">
        <f t="shared" si="12"/>
        <v>#DIV/0!</v>
      </c>
      <c r="V92" s="83"/>
      <c r="W92" s="99" t="e">
        <f t="shared" si="13"/>
        <v>#DIV/0!</v>
      </c>
      <c r="X92" s="99"/>
    </row>
    <row r="93" spans="2:24" ht="13.5" hidden="1">
      <c r="B93" s="72" t="s">
        <v>43</v>
      </c>
      <c r="C93" s="73">
        <f t="shared" si="19"/>
        <v>34</v>
      </c>
      <c r="D93" s="84" t="e">
        <f t="shared" si="20"/>
        <v>#DIV/0!</v>
      </c>
      <c r="E93" s="75">
        <f>IF(AND(OR($E$11='Drop Down Menus'!$A$6,$E$11='Drop Down Menus'!$A$7,$E$11='Drop Down Menus'!$A$8,$E$11='Drop Down Menus'!$A$9),$T$11='Drop Down Menus'!$D$4),$T$11,0)</f>
        <v>0</v>
      </c>
      <c r="F93" s="76" t="e">
        <f t="shared" si="3"/>
        <v>#DIV/0!</v>
      </c>
      <c r="G93" s="75">
        <f>IF(AND(OR($E$11='Drop Down Menus'!$A$6,$E$11='Drop Down Menus'!$A$7,$E$11='Drop Down Menus'!$A$8,$E$11='Drop Down Menus'!$A$9),$T$11='Drop Down Menus'!$H$4,),$T$11,0)</f>
        <v>0</v>
      </c>
      <c r="H93" s="76" t="e">
        <f t="shared" si="4"/>
        <v>#DIV/0!</v>
      </c>
      <c r="I93" s="77" t="str">
        <f t="shared" si="5"/>
        <v/>
      </c>
      <c r="J93" s="78" t="e">
        <f t="shared" si="6"/>
        <v>#DIV/0!</v>
      </c>
      <c r="K93" s="79" t="e">
        <f t="shared" si="7"/>
        <v>#DIV/0!</v>
      </c>
      <c r="L93" s="75">
        <f>IF(AND(OR($E$11='Drop Down Menus'!$A$10,$E$11='Drop Down Menus'!$A$11,$E$11='Drop Down Menus'!$A$12,$E$11='Drop Down Menus'!$A$13),OR($T$11='Drop Down Menus'!$D$5,$T$11='Drop Down Menus'!$G$63,$T$11='Drop Down Menus'!$G$64)),$T$11,0)</f>
        <v>0</v>
      </c>
      <c r="M93" s="80" t="e">
        <f t="shared" si="8"/>
        <v>#DIV/0!</v>
      </c>
      <c r="N93" s="81"/>
      <c r="O93" s="80"/>
      <c r="P93" s="80" t="str">
        <f t="shared" si="9"/>
        <v/>
      </c>
      <c r="Q93" s="76" t="e">
        <f t="shared" si="10"/>
        <v>#DIV/0!</v>
      </c>
      <c r="R93" s="79" t="e">
        <f t="shared" si="14"/>
        <v>#DIV/0!</v>
      </c>
      <c r="S93" s="77" t="e">
        <f t="shared" si="18"/>
        <v>#DIV/0!</v>
      </c>
      <c r="T93" s="97">
        <f t="shared" si="1"/>
        <v>34</v>
      </c>
      <c r="U93" s="83" t="e">
        <f t="shared" si="12"/>
        <v>#DIV/0!</v>
      </c>
      <c r="V93" s="83"/>
      <c r="W93" s="99" t="e">
        <f t="shared" si="13"/>
        <v>#DIV/0!</v>
      </c>
      <c r="X93" s="99"/>
    </row>
    <row r="94" spans="2:24" ht="13.5" hidden="1">
      <c r="B94" s="72" t="s">
        <v>44</v>
      </c>
      <c r="C94" s="73">
        <f t="shared" si="19"/>
        <v>35</v>
      </c>
      <c r="D94" s="84" t="e">
        <f t="shared" si="20"/>
        <v>#DIV/0!</v>
      </c>
      <c r="E94" s="75">
        <f>IF(AND(OR($E$11='Drop Down Menus'!$A$6,$E$11='Drop Down Menus'!$A$7,$E$11='Drop Down Menus'!$A$8,$E$11='Drop Down Menus'!$A$9),$T$11='Drop Down Menus'!$D$4),$T$11,0)</f>
        <v>0</v>
      </c>
      <c r="F94" s="76" t="e">
        <f t="shared" si="3"/>
        <v>#DIV/0!</v>
      </c>
      <c r="G94" s="75">
        <f>IF(AND(OR($E$11='Drop Down Menus'!$A$6,$E$11='Drop Down Menus'!$A$7,$E$11='Drop Down Menus'!$A$8,$E$11='Drop Down Menus'!$A$9),$T$11='Drop Down Menus'!$H$4,),$T$11,0)</f>
        <v>0</v>
      </c>
      <c r="H94" s="76" t="e">
        <f t="shared" si="4"/>
        <v>#DIV/0!</v>
      </c>
      <c r="I94" s="77" t="str">
        <f t="shared" si="5"/>
        <v/>
      </c>
      <c r="J94" s="78" t="e">
        <f t="shared" si="6"/>
        <v>#DIV/0!</v>
      </c>
      <c r="K94" s="79" t="e">
        <f t="shared" si="7"/>
        <v>#DIV/0!</v>
      </c>
      <c r="L94" s="75">
        <f>IF(AND(OR($E$11='Drop Down Menus'!$A$10,$E$11='Drop Down Menus'!$A$11,$E$11='Drop Down Menus'!$A$12,$E$11='Drop Down Menus'!$A$13),OR($T$11='Drop Down Menus'!$D$5,$T$11='Drop Down Menus'!$G$63,$T$11='Drop Down Menus'!$G$64)),$T$11,0)</f>
        <v>0</v>
      </c>
      <c r="M94" s="80" t="e">
        <f t="shared" si="8"/>
        <v>#DIV/0!</v>
      </c>
      <c r="N94" s="81"/>
      <c r="O94" s="80"/>
      <c r="P94" s="80" t="str">
        <f t="shared" si="9"/>
        <v/>
      </c>
      <c r="Q94" s="76" t="e">
        <f t="shared" si="10"/>
        <v>#DIV/0!</v>
      </c>
      <c r="R94" s="79" t="e">
        <f t="shared" si="14"/>
        <v>#DIV/0!</v>
      </c>
      <c r="S94" s="77" t="e">
        <f t="shared" si="18"/>
        <v>#DIV/0!</v>
      </c>
      <c r="T94" s="97">
        <f t="shared" si="1"/>
        <v>35</v>
      </c>
      <c r="U94" s="83" t="e">
        <f t="shared" si="12"/>
        <v>#DIV/0!</v>
      </c>
      <c r="V94" s="83"/>
      <c r="W94" s="99" t="e">
        <f t="shared" si="13"/>
        <v>#DIV/0!</v>
      </c>
      <c r="X94" s="99"/>
    </row>
    <row r="95" spans="2:24" ht="13.5" hidden="1">
      <c r="B95" s="72" t="s">
        <v>45</v>
      </c>
      <c r="C95" s="73">
        <f t="shared" si="19"/>
        <v>36</v>
      </c>
      <c r="D95" s="84" t="e">
        <f t="shared" si="20"/>
        <v>#DIV/0!</v>
      </c>
      <c r="E95" s="75">
        <f>IF(AND(OR($E$11='Drop Down Menus'!$A$6,$E$11='Drop Down Menus'!$A$7,$E$11='Drop Down Menus'!$A$8,$E$11='Drop Down Menus'!$A$9),$T$11='Drop Down Menus'!$D$4),$T$11,0)</f>
        <v>0</v>
      </c>
      <c r="F95" s="76" t="e">
        <f t="shared" si="3"/>
        <v>#DIV/0!</v>
      </c>
      <c r="G95" s="75">
        <f>IF(AND(OR($E$11='Drop Down Menus'!$A$6,$E$11='Drop Down Menus'!$A$7,$E$11='Drop Down Menus'!$A$8,$E$11='Drop Down Menus'!$A$9),$T$11='Drop Down Menus'!$H$4,),$T$11,0)</f>
        <v>0</v>
      </c>
      <c r="H95" s="76" t="e">
        <f t="shared" si="4"/>
        <v>#DIV/0!</v>
      </c>
      <c r="I95" s="77" t="str">
        <f t="shared" si="5"/>
        <v/>
      </c>
      <c r="J95" s="78" t="e">
        <f t="shared" si="6"/>
        <v>#DIV/0!</v>
      </c>
      <c r="K95" s="79" t="e">
        <f t="shared" si="7"/>
        <v>#DIV/0!</v>
      </c>
      <c r="L95" s="75">
        <f>IF(AND(OR($E$11='Drop Down Menus'!$A$10,$E$11='Drop Down Menus'!$A$11,$E$11='Drop Down Menus'!$A$12,$E$11='Drop Down Menus'!$A$13),OR($T$11='Drop Down Menus'!$D$5,$T$11='Drop Down Menus'!$G$63,$T$11='Drop Down Menus'!$G$64)),$T$11,0)</f>
        <v>0</v>
      </c>
      <c r="M95" s="80" t="e">
        <f t="shared" si="8"/>
        <v>#DIV/0!</v>
      </c>
      <c r="N95" s="81"/>
      <c r="O95" s="80"/>
      <c r="P95" s="80" t="str">
        <f t="shared" si="9"/>
        <v/>
      </c>
      <c r="Q95" s="76" t="e">
        <f t="shared" si="10"/>
        <v>#DIV/0!</v>
      </c>
      <c r="R95" s="79" t="e">
        <f t="shared" si="14"/>
        <v>#DIV/0!</v>
      </c>
      <c r="S95" s="77" t="e">
        <f t="shared" si="18"/>
        <v>#DIV/0!</v>
      </c>
      <c r="T95" s="97">
        <f t="shared" si="1"/>
        <v>36</v>
      </c>
      <c r="U95" s="83" t="e">
        <f t="shared" si="12"/>
        <v>#DIV/0!</v>
      </c>
      <c r="V95" s="83"/>
      <c r="W95" s="99" t="e">
        <f t="shared" si="13"/>
        <v>#DIV/0!</v>
      </c>
      <c r="X95" s="99"/>
    </row>
    <row r="96" spans="2:24" ht="13.5" hidden="1">
      <c r="B96" s="72" t="s">
        <v>46</v>
      </c>
      <c r="C96" s="73">
        <f t="shared" si="19"/>
        <v>37</v>
      </c>
      <c r="D96" s="84" t="e">
        <f t="shared" si="20"/>
        <v>#DIV/0!</v>
      </c>
      <c r="E96" s="75">
        <f>IF(AND(OR($E$11='Drop Down Menus'!$A$6,$E$11='Drop Down Menus'!$A$7,$E$11='Drop Down Menus'!$A$8,$E$11='Drop Down Menus'!$A$9),$T$11='Drop Down Menus'!$D$4),$T$11,0)</f>
        <v>0</v>
      </c>
      <c r="F96" s="76" t="e">
        <f t="shared" si="3"/>
        <v>#DIV/0!</v>
      </c>
      <c r="G96" s="75">
        <f>IF(AND(OR($E$11='Drop Down Menus'!$A$6,$E$11='Drop Down Menus'!$A$7,$E$11='Drop Down Menus'!$A$8,$E$11='Drop Down Menus'!$A$9),$T$11='Drop Down Menus'!$H$4,),$T$11,0)</f>
        <v>0</v>
      </c>
      <c r="H96" s="76" t="e">
        <f t="shared" si="4"/>
        <v>#DIV/0!</v>
      </c>
      <c r="I96" s="77" t="str">
        <f t="shared" si="5"/>
        <v/>
      </c>
      <c r="J96" s="78" t="e">
        <f t="shared" si="6"/>
        <v>#DIV/0!</v>
      </c>
      <c r="K96" s="79" t="e">
        <f t="shared" si="7"/>
        <v>#DIV/0!</v>
      </c>
      <c r="L96" s="75">
        <f>IF(AND(OR($E$11='Drop Down Menus'!$A$10,$E$11='Drop Down Menus'!$A$11,$E$11='Drop Down Menus'!$A$12,$E$11='Drop Down Menus'!$A$13),OR($T$11='Drop Down Menus'!$D$5,$T$11='Drop Down Menus'!$G$63,$T$11='Drop Down Menus'!$G$64)),$T$11,0)</f>
        <v>0</v>
      </c>
      <c r="M96" s="80" t="e">
        <f t="shared" si="8"/>
        <v>#DIV/0!</v>
      </c>
      <c r="N96" s="81"/>
      <c r="O96" s="80"/>
      <c r="P96" s="80" t="str">
        <f t="shared" si="9"/>
        <v/>
      </c>
      <c r="Q96" s="76" t="e">
        <f t="shared" si="10"/>
        <v>#DIV/0!</v>
      </c>
      <c r="R96" s="79" t="e">
        <f t="shared" si="14"/>
        <v>#DIV/0!</v>
      </c>
      <c r="S96" s="77" t="e">
        <f t="shared" si="18"/>
        <v>#DIV/0!</v>
      </c>
      <c r="T96" s="97">
        <f t="shared" si="1"/>
        <v>37</v>
      </c>
      <c r="U96" s="83" t="e">
        <f t="shared" si="12"/>
        <v>#DIV/0!</v>
      </c>
      <c r="V96" s="83"/>
      <c r="W96" s="99" t="e">
        <f t="shared" si="13"/>
        <v>#DIV/0!</v>
      </c>
      <c r="X96" s="99"/>
    </row>
    <row r="97" spans="1:25" ht="13.5" hidden="1">
      <c r="B97" s="72" t="s">
        <v>47</v>
      </c>
      <c r="C97" s="73">
        <f t="shared" si="19"/>
        <v>38</v>
      </c>
      <c r="D97" s="84" t="e">
        <f t="shared" si="20"/>
        <v>#DIV/0!</v>
      </c>
      <c r="E97" s="75">
        <f>IF(AND(OR($E$11='Drop Down Menus'!$A$6,$E$11='Drop Down Menus'!$A$7,$E$11='Drop Down Menus'!$A$8,$E$11='Drop Down Menus'!$A$9),$T$11='Drop Down Menus'!$D$4),$T$11,0)</f>
        <v>0</v>
      </c>
      <c r="F97" s="76" t="e">
        <f t="shared" si="3"/>
        <v>#DIV/0!</v>
      </c>
      <c r="G97" s="75">
        <f>IF(AND(OR($E$11='Drop Down Menus'!$A$6,$E$11='Drop Down Menus'!$A$7,$E$11='Drop Down Menus'!$A$8,$E$11='Drop Down Menus'!$A$9),$T$11='Drop Down Menus'!$H$4,),$T$11,0)</f>
        <v>0</v>
      </c>
      <c r="H97" s="76" t="e">
        <f t="shared" si="4"/>
        <v>#DIV/0!</v>
      </c>
      <c r="I97" s="77" t="str">
        <f t="shared" si="5"/>
        <v/>
      </c>
      <c r="J97" s="78" t="e">
        <f t="shared" si="6"/>
        <v>#DIV/0!</v>
      </c>
      <c r="K97" s="79" t="e">
        <f t="shared" si="7"/>
        <v>#DIV/0!</v>
      </c>
      <c r="L97" s="75">
        <f>IF(AND(OR($E$11='Drop Down Menus'!$A$10,$E$11='Drop Down Menus'!$A$11,$E$11='Drop Down Menus'!$A$12,$E$11='Drop Down Menus'!$A$13),OR($T$11='Drop Down Menus'!$D$5,$T$11='Drop Down Menus'!$G$63,$T$11='Drop Down Menus'!$G$64)),$T$11,0)</f>
        <v>0</v>
      </c>
      <c r="M97" s="80" t="e">
        <f t="shared" si="8"/>
        <v>#DIV/0!</v>
      </c>
      <c r="N97" s="81"/>
      <c r="O97" s="80"/>
      <c r="P97" s="80" t="str">
        <f t="shared" si="9"/>
        <v/>
      </c>
      <c r="Q97" s="76" t="e">
        <f t="shared" si="10"/>
        <v>#DIV/0!</v>
      </c>
      <c r="R97" s="79" t="e">
        <f t="shared" si="14"/>
        <v>#DIV/0!</v>
      </c>
      <c r="S97" s="77" t="e">
        <f t="shared" si="18"/>
        <v>#DIV/0!</v>
      </c>
      <c r="T97" s="97">
        <f t="shared" si="1"/>
        <v>38</v>
      </c>
      <c r="U97" s="83" t="e">
        <f t="shared" si="12"/>
        <v>#DIV/0!</v>
      </c>
      <c r="V97" s="83"/>
      <c r="W97" s="99" t="e">
        <f t="shared" si="13"/>
        <v>#DIV/0!</v>
      </c>
      <c r="X97" s="99"/>
    </row>
    <row r="98" spans="1:25" ht="13.5" hidden="1">
      <c r="B98" s="72" t="s">
        <v>48</v>
      </c>
      <c r="C98" s="73">
        <f t="shared" si="19"/>
        <v>39</v>
      </c>
      <c r="D98" s="84" t="e">
        <f t="shared" si="20"/>
        <v>#DIV/0!</v>
      </c>
      <c r="E98" s="75">
        <f>IF(AND(OR($E$11='Drop Down Menus'!$A$6,$E$11='Drop Down Menus'!$A$7,$E$11='Drop Down Menus'!$A$8,$E$11='Drop Down Menus'!$A$9),$T$11='Drop Down Menus'!$D$4),$T$11,0)</f>
        <v>0</v>
      </c>
      <c r="F98" s="76" t="e">
        <f t="shared" si="3"/>
        <v>#DIV/0!</v>
      </c>
      <c r="G98" s="75">
        <f>IF(AND(OR($E$11='Drop Down Menus'!$A$6,$E$11='Drop Down Menus'!$A$7,$E$11='Drop Down Menus'!$A$8,$E$11='Drop Down Menus'!$A$9),$T$11='Drop Down Menus'!$H$4,),$T$11,0)</f>
        <v>0</v>
      </c>
      <c r="H98" s="76" t="e">
        <f t="shared" si="4"/>
        <v>#DIV/0!</v>
      </c>
      <c r="I98" s="77" t="str">
        <f t="shared" si="5"/>
        <v/>
      </c>
      <c r="J98" s="78" t="e">
        <f t="shared" si="6"/>
        <v>#DIV/0!</v>
      </c>
      <c r="K98" s="79" t="e">
        <f t="shared" si="7"/>
        <v>#DIV/0!</v>
      </c>
      <c r="L98" s="75">
        <f>IF(AND(OR($E$11='Drop Down Menus'!$A$10,$E$11='Drop Down Menus'!$A$11,$E$11='Drop Down Menus'!$A$12,$E$11='Drop Down Menus'!$A$13),OR($T$11='Drop Down Menus'!$D$5,$T$11='Drop Down Menus'!$G$63,$T$11='Drop Down Menus'!$G$64)),$T$11,0)</f>
        <v>0</v>
      </c>
      <c r="M98" s="80" t="e">
        <f t="shared" si="8"/>
        <v>#DIV/0!</v>
      </c>
      <c r="N98" s="81"/>
      <c r="O98" s="80"/>
      <c r="P98" s="80" t="str">
        <f t="shared" si="9"/>
        <v/>
      </c>
      <c r="Q98" s="76" t="e">
        <f t="shared" si="10"/>
        <v>#DIV/0!</v>
      </c>
      <c r="R98" s="79" t="e">
        <f t="shared" si="14"/>
        <v>#DIV/0!</v>
      </c>
      <c r="S98" s="77" t="e">
        <f t="shared" si="18"/>
        <v>#DIV/0!</v>
      </c>
      <c r="T98" s="97">
        <f t="shared" si="1"/>
        <v>39</v>
      </c>
      <c r="U98" s="83" t="e">
        <f t="shared" si="12"/>
        <v>#DIV/0!</v>
      </c>
      <c r="V98" s="83"/>
      <c r="W98" s="99" t="e">
        <f t="shared" si="13"/>
        <v>#DIV/0!</v>
      </c>
      <c r="X98" s="99"/>
    </row>
    <row r="99" spans="1:25" ht="13.5" hidden="1">
      <c r="B99" s="100" t="s">
        <v>49</v>
      </c>
      <c r="C99" s="101">
        <f t="shared" si="19"/>
        <v>40</v>
      </c>
      <c r="D99" s="102" t="e">
        <f t="shared" si="20"/>
        <v>#DIV/0!</v>
      </c>
      <c r="E99" s="75">
        <f>IF(AND(OR($E$11='Drop Down Menus'!$A$6,$E$11='Drop Down Menus'!$A$7,$E$11='Drop Down Menus'!$A$8,$E$11='Drop Down Menus'!$A$9),$T$11='Drop Down Menus'!$D$4),$T$11,0)</f>
        <v>0</v>
      </c>
      <c r="F99" s="76" t="e">
        <f t="shared" si="3"/>
        <v>#DIV/0!</v>
      </c>
      <c r="G99" s="75">
        <f>IF(AND(OR($E$11='Drop Down Menus'!$A$6,$E$11='Drop Down Menus'!$A$7,$E$11='Drop Down Menus'!$A$8,$E$11='Drop Down Menus'!$A$9),$T$11='Drop Down Menus'!$H$4,),$T$11,0)</f>
        <v>0</v>
      </c>
      <c r="H99" s="76" t="e">
        <f t="shared" si="4"/>
        <v>#DIV/0!</v>
      </c>
      <c r="I99" s="77" t="str">
        <f t="shared" si="5"/>
        <v/>
      </c>
      <c r="J99" s="78" t="e">
        <f t="shared" si="6"/>
        <v>#DIV/0!</v>
      </c>
      <c r="K99" s="79" t="e">
        <f t="shared" si="7"/>
        <v>#DIV/0!</v>
      </c>
      <c r="L99" s="75">
        <f>IF(AND(OR($E$11='Drop Down Menus'!$A$10,$E$11='Drop Down Menus'!$A$11,$E$11='Drop Down Menus'!$A$12,$E$11='Drop Down Menus'!$A$13),OR($T$11='Drop Down Menus'!$D$5,$T$11='Drop Down Menus'!$G$63,$T$11='Drop Down Menus'!$G$64)),$T$11,0)</f>
        <v>0</v>
      </c>
      <c r="M99" s="80" t="e">
        <f t="shared" si="8"/>
        <v>#DIV/0!</v>
      </c>
      <c r="N99" s="81"/>
      <c r="O99" s="80"/>
      <c r="P99" s="80" t="str">
        <f t="shared" si="9"/>
        <v/>
      </c>
      <c r="Q99" s="76" t="e">
        <f t="shared" si="10"/>
        <v>#DIV/0!</v>
      </c>
      <c r="R99" s="79" t="e">
        <f t="shared" si="14"/>
        <v>#DIV/0!</v>
      </c>
      <c r="S99" s="77" t="e">
        <f t="shared" si="18"/>
        <v>#DIV/0!</v>
      </c>
      <c r="T99" s="97">
        <f t="shared" si="1"/>
        <v>40</v>
      </c>
      <c r="U99" s="96" t="e">
        <f t="shared" si="12"/>
        <v>#DIV/0!</v>
      </c>
      <c r="V99" s="96"/>
      <c r="W99" s="99" t="e">
        <f t="shared" si="13"/>
        <v>#DIV/0!</v>
      </c>
      <c r="X99" s="99"/>
    </row>
    <row r="100" spans="1:25" s="85" customFormat="1" ht="13.5" hidden="1">
      <c r="A100" s="86"/>
      <c r="B100" s="87" t="s">
        <v>50</v>
      </c>
      <c r="C100" s="88">
        <f t="shared" si="19"/>
        <v>41</v>
      </c>
      <c r="D100" s="89" t="e">
        <f t="shared" si="20"/>
        <v>#DIV/0!</v>
      </c>
      <c r="E100" s="75">
        <f>IF(AND(OR($E$11='Drop Down Menus'!$A$6,$E$11='Drop Down Menus'!$A$7,$E$11='Drop Down Menus'!$A$8,$E$11='Drop Down Menus'!$A$9),$T$11='Drop Down Menus'!$D$4),$T$11,0)</f>
        <v>0</v>
      </c>
      <c r="F100" s="90" t="e">
        <f t="shared" si="3"/>
        <v>#DIV/0!</v>
      </c>
      <c r="G100" s="75">
        <f>IF(AND(OR($E$11='Drop Down Menus'!$A$6,$E$11='Drop Down Menus'!$A$7,$E$11='Drop Down Menus'!$A$8,$E$11='Drop Down Menus'!$A$9),$T$11='Drop Down Menus'!$H$4,),$T$11,0)</f>
        <v>0</v>
      </c>
      <c r="H100" s="76" t="e">
        <f t="shared" si="4"/>
        <v>#DIV/0!</v>
      </c>
      <c r="I100" s="77" t="str">
        <f t="shared" si="5"/>
        <v/>
      </c>
      <c r="J100" s="78" t="e">
        <f t="shared" si="6"/>
        <v>#DIV/0!</v>
      </c>
      <c r="K100" s="91" t="e">
        <f t="shared" si="7"/>
        <v>#DIV/0!</v>
      </c>
      <c r="L100" s="75">
        <f>IF(AND(OR($E$11='Drop Down Menus'!$A$10,$E$11='Drop Down Menus'!$A$11,$E$11='Drop Down Menus'!$A$12,$E$11='Drop Down Menus'!$A$13),OR($T$11='Drop Down Menus'!$D$5,$T$11='Drop Down Menus'!$G$63,$T$11='Drop Down Menus'!$G$64)),$T$11,0)</f>
        <v>0</v>
      </c>
      <c r="M100" s="80" t="e">
        <f t="shared" si="8"/>
        <v>#DIV/0!</v>
      </c>
      <c r="N100" s="92"/>
      <c r="O100" s="80"/>
      <c r="P100" s="80" t="str">
        <f t="shared" si="9"/>
        <v/>
      </c>
      <c r="Q100" s="90" t="e">
        <f t="shared" si="10"/>
        <v>#DIV/0!</v>
      </c>
      <c r="R100" s="91" t="e">
        <f t="shared" si="14"/>
        <v>#DIV/0!</v>
      </c>
      <c r="S100" s="77" t="e">
        <f t="shared" si="18"/>
        <v>#DIV/0!</v>
      </c>
      <c r="T100" s="103">
        <f t="shared" si="1"/>
        <v>41</v>
      </c>
      <c r="U100" s="94" t="e">
        <f t="shared" si="12"/>
        <v>#DIV/0!</v>
      </c>
      <c r="V100" s="94"/>
      <c r="W100" s="104" t="e">
        <f t="shared" si="13"/>
        <v>#DIV/0!</v>
      </c>
      <c r="X100" s="104"/>
      <c r="Y100" s="85" t="s">
        <v>54</v>
      </c>
    </row>
    <row r="101" spans="1:25" ht="13.5" hidden="1">
      <c r="B101" s="100" t="s">
        <v>51</v>
      </c>
      <c r="C101" s="101">
        <f>C100+1</f>
        <v>42</v>
      </c>
      <c r="D101" s="102" t="e">
        <f>D100-($E$14*$E$15)</f>
        <v>#DIV/0!</v>
      </c>
      <c r="E101" s="75">
        <f>IF(AND(OR($E$11='Drop Down Menus'!$A$6,$E$11='Drop Down Menus'!$A$7,$E$11='Drop Down Menus'!$A$8,$E$11='Drop Down Menus'!$A$9),$T$11='Drop Down Menus'!$D$4),$T$11,0)</f>
        <v>0</v>
      </c>
      <c r="F101" s="76" t="e">
        <f t="shared" si="3"/>
        <v>#DIV/0!</v>
      </c>
      <c r="G101" s="75">
        <f>IF(AND(OR($E$11='Drop Down Menus'!$A$6,$E$11='Drop Down Menus'!$A$7,$E$11='Drop Down Menus'!$A$8,$E$11='Drop Down Menus'!$A$9),$T$11='Drop Down Menus'!$H$4,),$T$11,0)</f>
        <v>0</v>
      </c>
      <c r="H101" s="76" t="e">
        <f t="shared" si="4"/>
        <v>#DIV/0!</v>
      </c>
      <c r="I101" s="77" t="str">
        <f t="shared" si="5"/>
        <v/>
      </c>
      <c r="J101" s="78" t="e">
        <f t="shared" si="6"/>
        <v>#DIV/0!</v>
      </c>
      <c r="K101" s="79" t="e">
        <f t="shared" si="7"/>
        <v>#DIV/0!</v>
      </c>
      <c r="L101" s="75">
        <f>IF(AND(OR($E$11='Drop Down Menus'!$A$10,$E$11='Drop Down Menus'!$A$11,$E$11='Drop Down Menus'!$A$12,$E$11='Drop Down Menus'!$A$13),OR($T$11='Drop Down Menus'!$D$5,$T$11='Drop Down Menus'!$G$63,$T$11='Drop Down Menus'!$G$64)),$T$11,0)</f>
        <v>0</v>
      </c>
      <c r="M101" s="80" t="e">
        <f t="shared" si="8"/>
        <v>#DIV/0!</v>
      </c>
      <c r="N101" s="81"/>
      <c r="O101" s="80"/>
      <c r="P101" s="80" t="str">
        <f t="shared" si="9"/>
        <v/>
      </c>
      <c r="Q101" s="76" t="e">
        <f t="shared" si="10"/>
        <v>#DIV/0!</v>
      </c>
      <c r="R101" s="79" t="e">
        <f t="shared" si="14"/>
        <v>#DIV/0!</v>
      </c>
      <c r="S101" s="77" t="e">
        <f t="shared" si="18"/>
        <v>#DIV/0!</v>
      </c>
      <c r="T101" s="97">
        <f t="shared" si="1"/>
        <v>42</v>
      </c>
      <c r="U101" s="96" t="e">
        <f t="shared" si="12"/>
        <v>#DIV/0!</v>
      </c>
      <c r="V101" s="96"/>
      <c r="W101" s="99" t="e">
        <f t="shared" si="13"/>
        <v>#DIV/0!</v>
      </c>
      <c r="X101" s="99"/>
    </row>
    <row r="102" spans="1:25" ht="13.5" hidden="1">
      <c r="B102" s="100" t="s">
        <v>52</v>
      </c>
      <c r="C102" s="101">
        <f>C101+1</f>
        <v>43</v>
      </c>
      <c r="D102" s="102" t="e">
        <f>D101-($E$14*$E$15)</f>
        <v>#DIV/0!</v>
      </c>
      <c r="E102" s="75">
        <f>IF(AND(OR($E$11='Drop Down Menus'!$A$6,$E$11='Drop Down Menus'!$A$7,$E$11='Drop Down Menus'!$A$8,$E$11='Drop Down Menus'!$A$9),$T$11='Drop Down Menus'!$D$4),$T$11,0)</f>
        <v>0</v>
      </c>
      <c r="F102" s="76" t="e">
        <f t="shared" si="3"/>
        <v>#DIV/0!</v>
      </c>
      <c r="G102" s="75">
        <f>IF(AND(OR($E$11='Drop Down Menus'!$A$6,$E$11='Drop Down Menus'!$A$7,$E$11='Drop Down Menus'!$A$8,$E$11='Drop Down Menus'!$A$9),$T$11='Drop Down Menus'!$H$4,),$T$11,0)</f>
        <v>0</v>
      </c>
      <c r="H102" s="76" t="e">
        <f t="shared" si="4"/>
        <v>#DIV/0!</v>
      </c>
      <c r="I102" s="77" t="str">
        <f t="shared" si="5"/>
        <v/>
      </c>
      <c r="J102" s="78" t="e">
        <f t="shared" si="6"/>
        <v>#DIV/0!</v>
      </c>
      <c r="K102" s="79" t="e">
        <f t="shared" si="7"/>
        <v>#DIV/0!</v>
      </c>
      <c r="L102" s="75">
        <f>IF(AND(OR($E$11='Drop Down Menus'!$A$10,$E$11='Drop Down Menus'!$A$11,$E$11='Drop Down Menus'!$A$12,$E$11='Drop Down Menus'!$A$13),OR($T$11='Drop Down Menus'!$D$5,$T$11='Drop Down Menus'!$G$63,$T$11='Drop Down Menus'!$G$64)),$T$11,0)</f>
        <v>0</v>
      </c>
      <c r="M102" s="80" t="e">
        <f t="shared" si="8"/>
        <v>#DIV/0!</v>
      </c>
      <c r="N102" s="81"/>
      <c r="O102" s="80"/>
      <c r="P102" s="80" t="str">
        <f t="shared" si="9"/>
        <v/>
      </c>
      <c r="Q102" s="76" t="e">
        <f t="shared" si="10"/>
        <v>#DIV/0!</v>
      </c>
      <c r="R102" s="79" t="e">
        <f t="shared" si="14"/>
        <v>#DIV/0!</v>
      </c>
      <c r="S102" s="77" t="e">
        <f t="shared" si="18"/>
        <v>#DIV/0!</v>
      </c>
      <c r="T102" s="97">
        <f t="shared" si="1"/>
        <v>43</v>
      </c>
      <c r="U102" s="96" t="e">
        <f t="shared" si="12"/>
        <v>#DIV/0!</v>
      </c>
      <c r="V102" s="96"/>
      <c r="W102" s="99" t="e">
        <f t="shared" si="13"/>
        <v>#DIV/0!</v>
      </c>
      <c r="X102" s="99"/>
    </row>
    <row r="103" spans="1:25" ht="13.5" hidden="1">
      <c r="B103" s="100" t="s">
        <v>53</v>
      </c>
      <c r="C103" s="101">
        <f>C102+1</f>
        <v>44</v>
      </c>
      <c r="D103" s="102" t="e">
        <f>D102-($E$14*$E$15)</f>
        <v>#DIV/0!</v>
      </c>
      <c r="E103" s="75">
        <f>IF(AND(OR($E$11='Drop Down Menus'!$A$6,$E$11='Drop Down Menus'!$A$7,$E$11='Drop Down Menus'!$A$8,$E$11='Drop Down Menus'!$A$9),$T$11='Drop Down Menus'!$D$4),$T$11,0)</f>
        <v>0</v>
      </c>
      <c r="F103" s="76" t="e">
        <f t="shared" si="3"/>
        <v>#DIV/0!</v>
      </c>
      <c r="G103" s="75">
        <f>IF(AND(OR($E$11='Drop Down Menus'!$A$6,$E$11='Drop Down Menus'!$A$7,$E$11='Drop Down Menus'!$A$8,$E$11='Drop Down Menus'!$A$9),$T$11='Drop Down Menus'!$H$4,),$T$11,0)</f>
        <v>0</v>
      </c>
      <c r="H103" s="76" t="e">
        <f t="shared" si="4"/>
        <v>#DIV/0!</v>
      </c>
      <c r="I103" s="77" t="str">
        <f t="shared" si="5"/>
        <v/>
      </c>
      <c r="J103" s="78" t="e">
        <f t="shared" si="6"/>
        <v>#DIV/0!</v>
      </c>
      <c r="K103" s="79" t="e">
        <f t="shared" si="7"/>
        <v>#DIV/0!</v>
      </c>
      <c r="L103" s="75">
        <f>IF(AND(OR($E$11='Drop Down Menus'!$A$10,$E$11='Drop Down Menus'!$A$11,$E$11='Drop Down Menus'!$A$12,$E$11='Drop Down Menus'!$A$13),OR($T$11='Drop Down Menus'!$D$5,$T$11='Drop Down Menus'!$G$63,$T$11='Drop Down Menus'!$G$64)),$T$11,0)</f>
        <v>0</v>
      </c>
      <c r="M103" s="80" t="e">
        <f t="shared" si="8"/>
        <v>#DIV/0!</v>
      </c>
      <c r="N103" s="81"/>
      <c r="O103" s="80"/>
      <c r="P103" s="80" t="str">
        <f t="shared" si="9"/>
        <v/>
      </c>
      <c r="Q103" s="76" t="e">
        <f t="shared" si="10"/>
        <v>#DIV/0!</v>
      </c>
      <c r="R103" s="79" t="e">
        <f t="shared" si="14"/>
        <v>#DIV/0!</v>
      </c>
      <c r="S103" s="77" t="e">
        <f t="shared" si="18"/>
        <v>#DIV/0!</v>
      </c>
      <c r="T103" s="97">
        <f t="shared" si="1"/>
        <v>44</v>
      </c>
      <c r="U103" s="96" t="e">
        <f t="shared" si="12"/>
        <v>#DIV/0!</v>
      </c>
      <c r="V103" s="96"/>
      <c r="W103" s="99" t="e">
        <f t="shared" si="13"/>
        <v>#DIV/0!</v>
      </c>
      <c r="X103" s="99"/>
    </row>
    <row r="104" spans="1:25">
      <c r="S104" s="77" t="e">
        <f>IF(OR(#REF!&gt;7,Q104&gt;16),$L$106,K104)</f>
        <v>#REF!</v>
      </c>
      <c r="U104" s="62"/>
      <c r="W104" s="62"/>
      <c r="X104" s="105"/>
    </row>
    <row r="105" spans="1:25">
      <c r="W105" s="105">
        <f t="shared" si="13"/>
        <v>0</v>
      </c>
      <c r="X105" s="105"/>
    </row>
    <row r="106" spans="1:25">
      <c r="C106" s="39"/>
      <c r="D106" s="39"/>
      <c r="E106" s="39"/>
      <c r="F106" s="39"/>
      <c r="G106" s="39"/>
      <c r="H106" s="39"/>
      <c r="I106" s="39"/>
      <c r="J106" s="39"/>
      <c r="K106" s="39"/>
      <c r="L106" s="38" t="s">
        <v>203</v>
      </c>
      <c r="M106" s="39"/>
      <c r="N106" s="39"/>
      <c r="O106" s="39"/>
      <c r="Q106" s="40"/>
      <c r="W106" s="105">
        <f t="shared" si="13"/>
        <v>0</v>
      </c>
      <c r="X106" s="105"/>
    </row>
    <row r="107" spans="1:25" ht="21">
      <c r="B107" s="38"/>
      <c r="D107" s="98" t="s">
        <v>65</v>
      </c>
      <c r="E107" s="98"/>
      <c r="I107" s="39"/>
      <c r="J107" s="39"/>
      <c r="K107" s="39"/>
      <c r="L107" s="39" t="s">
        <v>232</v>
      </c>
      <c r="M107" s="39"/>
      <c r="N107" s="39"/>
      <c r="O107" s="39"/>
      <c r="Q107" s="40"/>
    </row>
    <row r="108" spans="1:25">
      <c r="B108" s="38"/>
      <c r="D108" s="38">
        <v>1</v>
      </c>
      <c r="E108" s="38" t="s">
        <v>66</v>
      </c>
      <c r="I108" s="39"/>
      <c r="J108" s="39"/>
      <c r="K108" s="39"/>
      <c r="L108" s="39" t="s">
        <v>233</v>
      </c>
      <c r="M108" s="39"/>
      <c r="N108" s="39"/>
      <c r="O108" s="39"/>
      <c r="Q108" s="40"/>
    </row>
    <row r="109" spans="1:25">
      <c r="B109" s="38"/>
      <c r="D109" s="38"/>
      <c r="I109" s="39"/>
      <c r="J109" s="39"/>
      <c r="K109" s="39"/>
      <c r="L109" s="39"/>
      <c r="M109" s="39"/>
      <c r="N109" s="39"/>
      <c r="O109" s="39"/>
      <c r="Q109" s="40"/>
    </row>
    <row r="110" spans="1:25">
      <c r="B110" s="38"/>
      <c r="D110" s="106"/>
      <c r="E110" s="106"/>
      <c r="F110" s="106"/>
      <c r="G110" s="106"/>
      <c r="H110" s="106"/>
      <c r="I110" s="106"/>
      <c r="J110" s="106"/>
      <c r="K110" s="106"/>
      <c r="L110" s="39"/>
      <c r="M110" s="39"/>
      <c r="N110" s="39"/>
      <c r="O110" s="39"/>
      <c r="Q110" s="40"/>
      <c r="T110" s="106"/>
      <c r="U110" s="106"/>
    </row>
    <row r="111" spans="1:25" ht="21">
      <c r="B111" s="38"/>
      <c r="D111" s="107" t="s">
        <v>58</v>
      </c>
      <c r="E111" s="107"/>
      <c r="F111" s="106"/>
      <c r="G111" s="106"/>
      <c r="H111" s="106"/>
      <c r="I111" s="106"/>
      <c r="J111" s="106"/>
      <c r="K111" s="106"/>
      <c r="L111" s="39"/>
      <c r="M111" s="39"/>
      <c r="N111" s="39"/>
      <c r="O111" s="39"/>
      <c r="Q111" s="40"/>
      <c r="T111" s="106"/>
      <c r="U111" s="106"/>
    </row>
    <row r="112" spans="1:25">
      <c r="B112" s="38"/>
      <c r="D112" s="106">
        <v>1</v>
      </c>
      <c r="E112" s="106" t="s">
        <v>59</v>
      </c>
      <c r="F112" s="106"/>
      <c r="G112" s="106"/>
      <c r="H112" s="106"/>
      <c r="I112" s="106"/>
      <c r="J112" s="106"/>
      <c r="K112" s="106"/>
      <c r="L112" s="39"/>
      <c r="M112" s="39"/>
      <c r="N112" s="39"/>
      <c r="O112" s="39"/>
      <c r="Q112" s="40"/>
      <c r="T112" s="106"/>
      <c r="U112" s="106"/>
    </row>
    <row r="113" spans="1:24">
      <c r="B113" s="38"/>
      <c r="D113" s="106">
        <v>2</v>
      </c>
      <c r="E113" s="106" t="s">
        <v>60</v>
      </c>
      <c r="F113" s="106"/>
      <c r="G113" s="106"/>
      <c r="H113" s="106"/>
      <c r="I113" s="106"/>
      <c r="J113" s="106"/>
      <c r="K113" s="106"/>
      <c r="L113" s="39"/>
      <c r="M113" s="39"/>
      <c r="N113" s="39"/>
      <c r="O113" s="39"/>
      <c r="Q113" s="40"/>
      <c r="T113" s="106"/>
      <c r="U113" s="106"/>
    </row>
    <row r="114" spans="1:24">
      <c r="B114" s="38"/>
      <c r="D114" s="106">
        <v>3</v>
      </c>
      <c r="E114" s="106" t="s">
        <v>225</v>
      </c>
      <c r="F114" s="106"/>
      <c r="G114" s="106"/>
      <c r="H114" s="106"/>
      <c r="I114" s="106"/>
      <c r="J114" s="106"/>
      <c r="K114" s="106"/>
      <c r="L114" s="39"/>
      <c r="M114" s="39"/>
      <c r="N114" s="39"/>
      <c r="O114" s="39"/>
      <c r="Q114" s="40"/>
      <c r="T114" s="106"/>
      <c r="U114" s="106"/>
    </row>
    <row r="115" spans="1:24">
      <c r="B115" s="38"/>
      <c r="D115" s="106">
        <v>3</v>
      </c>
      <c r="E115" s="106" t="s">
        <v>61</v>
      </c>
      <c r="F115" s="106"/>
      <c r="G115" s="106"/>
      <c r="H115" s="106"/>
      <c r="I115" s="106"/>
      <c r="J115" s="106"/>
      <c r="K115" s="106"/>
      <c r="L115" s="39"/>
      <c r="M115" s="39"/>
      <c r="N115" s="39"/>
      <c r="O115" s="39"/>
      <c r="Q115" s="40"/>
      <c r="T115" s="106"/>
      <c r="U115" s="106"/>
    </row>
    <row r="116" spans="1:24">
      <c r="B116" s="38"/>
      <c r="D116" s="106">
        <v>4</v>
      </c>
      <c r="E116" s="106" t="s">
        <v>62</v>
      </c>
      <c r="F116" s="106"/>
      <c r="G116" s="106"/>
      <c r="H116" s="106"/>
      <c r="I116" s="106"/>
      <c r="J116" s="106"/>
      <c r="K116" s="106"/>
      <c r="L116" s="39"/>
      <c r="M116" s="39"/>
      <c r="N116" s="39"/>
      <c r="O116" s="39"/>
      <c r="Q116" s="40"/>
      <c r="T116" s="106"/>
      <c r="U116" s="106"/>
    </row>
    <row r="117" spans="1:24">
      <c r="B117" s="38"/>
      <c r="D117" s="106">
        <v>5</v>
      </c>
      <c r="E117" s="106" t="s">
        <v>226</v>
      </c>
      <c r="F117" s="106"/>
      <c r="G117" s="106"/>
      <c r="H117" s="106"/>
      <c r="I117" s="106"/>
      <c r="J117" s="106"/>
      <c r="K117" s="106"/>
      <c r="L117" s="39"/>
      <c r="M117" s="39"/>
      <c r="N117" s="39"/>
      <c r="O117" s="39"/>
      <c r="Q117" s="40"/>
      <c r="T117" s="106"/>
      <c r="U117" s="106"/>
    </row>
    <row r="118" spans="1:24">
      <c r="B118" s="38"/>
      <c r="D118" s="106"/>
      <c r="E118" s="106" t="s">
        <v>227</v>
      </c>
      <c r="F118" s="106"/>
      <c r="G118" s="106"/>
      <c r="H118" s="106"/>
      <c r="I118" s="106"/>
      <c r="J118" s="106"/>
      <c r="K118" s="106"/>
      <c r="L118" s="39"/>
      <c r="M118" s="39"/>
      <c r="N118" s="39"/>
      <c r="O118" s="39"/>
      <c r="Q118" s="40"/>
      <c r="T118" s="106"/>
      <c r="U118" s="106"/>
    </row>
    <row r="119" spans="1:24">
      <c r="B119" s="38"/>
      <c r="D119" s="106"/>
      <c r="E119" s="106" t="s">
        <v>63</v>
      </c>
      <c r="F119" s="106"/>
      <c r="G119" s="106"/>
      <c r="H119" s="106"/>
      <c r="I119" s="106"/>
      <c r="J119" s="106"/>
      <c r="K119" s="106"/>
      <c r="L119" s="39"/>
      <c r="M119" s="39"/>
      <c r="N119" s="39"/>
      <c r="O119" s="39"/>
      <c r="Q119" s="40"/>
      <c r="T119" s="106"/>
      <c r="U119" s="106"/>
    </row>
    <row r="120" spans="1:24">
      <c r="B120" s="38"/>
      <c r="D120" s="106">
        <v>6</v>
      </c>
      <c r="E120" s="106" t="s">
        <v>64</v>
      </c>
      <c r="F120" s="106"/>
      <c r="G120" s="106"/>
      <c r="H120" s="106"/>
      <c r="I120" s="106"/>
      <c r="J120" s="106"/>
      <c r="K120" s="106"/>
      <c r="L120" s="39"/>
      <c r="M120" s="39"/>
      <c r="N120" s="39"/>
      <c r="O120" s="39"/>
      <c r="Q120" s="40"/>
      <c r="T120" s="106"/>
      <c r="U120" s="106"/>
    </row>
    <row r="121" spans="1:24">
      <c r="B121" s="38"/>
      <c r="D121" s="106"/>
      <c r="E121" s="106"/>
      <c r="F121" s="106"/>
      <c r="G121" s="106"/>
      <c r="H121" s="106"/>
      <c r="I121" s="106"/>
      <c r="J121" s="106"/>
      <c r="K121" s="106"/>
      <c r="L121" s="39"/>
      <c r="M121" s="39"/>
      <c r="N121" s="39"/>
      <c r="O121" s="39"/>
      <c r="Q121" s="40"/>
      <c r="T121" s="106"/>
      <c r="U121" s="106"/>
      <c r="X121" s="39"/>
    </row>
    <row r="122" spans="1:24">
      <c r="B122" s="38"/>
      <c r="D122" s="38"/>
      <c r="I122" s="39"/>
      <c r="J122" s="39"/>
      <c r="K122" s="39"/>
      <c r="L122" s="39"/>
      <c r="M122" s="39"/>
      <c r="N122" s="39"/>
      <c r="O122" s="39"/>
      <c r="Q122" s="40"/>
      <c r="X122" s="39"/>
    </row>
    <row r="123" spans="1:24">
      <c r="B123" s="38"/>
      <c r="D123" s="38"/>
      <c r="I123" s="39"/>
      <c r="J123" s="39"/>
      <c r="K123" s="39"/>
      <c r="L123" s="39"/>
      <c r="M123" s="39"/>
      <c r="N123" s="39"/>
      <c r="O123" s="39"/>
      <c r="Q123" s="40"/>
      <c r="X123" s="39"/>
    </row>
    <row r="124" spans="1:24">
      <c r="B124" s="106"/>
      <c r="C124" s="106"/>
      <c r="D124" s="106"/>
      <c r="E124" s="106"/>
      <c r="F124" s="106"/>
      <c r="G124" s="106"/>
      <c r="H124" s="106"/>
      <c r="I124" s="106"/>
      <c r="J124" s="106"/>
      <c r="K124" s="106"/>
      <c r="L124" s="106"/>
      <c r="M124" s="106"/>
      <c r="N124" s="106"/>
      <c r="O124" s="106"/>
      <c r="P124" s="106"/>
      <c r="Q124" s="147"/>
      <c r="R124" s="106"/>
      <c r="S124" s="106"/>
      <c r="T124" s="106"/>
      <c r="U124" s="106"/>
      <c r="V124" s="106"/>
      <c r="W124" s="106"/>
      <c r="X124" s="39"/>
    </row>
    <row r="125" spans="1:24" ht="32.25" customHeight="1">
      <c r="B125" s="106"/>
      <c r="C125" s="158" t="s">
        <v>224</v>
      </c>
      <c r="D125" s="158"/>
      <c r="E125" s="158"/>
      <c r="F125" s="158"/>
      <c r="G125" s="158"/>
      <c r="H125" s="158"/>
      <c r="I125" s="158"/>
      <c r="J125" s="158"/>
      <c r="K125" s="158"/>
      <c r="L125" s="158"/>
      <c r="M125" s="158"/>
      <c r="N125" s="158"/>
      <c r="O125" s="158"/>
      <c r="P125" s="158"/>
      <c r="Q125" s="158"/>
      <c r="R125" s="158"/>
      <c r="S125" s="158"/>
      <c r="T125" s="158"/>
      <c r="U125" s="158"/>
      <c r="V125" s="148"/>
      <c r="W125" s="148"/>
      <c r="X125" s="115"/>
    </row>
    <row r="126" spans="1:24" ht="24.75" customHeight="1">
      <c r="B126" s="106"/>
      <c r="C126" s="153" t="s">
        <v>241</v>
      </c>
      <c r="D126" s="153"/>
      <c r="E126" s="153"/>
      <c r="F126" s="153"/>
      <c r="G126" s="153"/>
      <c r="H126" s="153"/>
      <c r="I126" s="153"/>
      <c r="J126" s="153"/>
      <c r="K126" s="153"/>
      <c r="L126" s="153"/>
      <c r="M126" s="153"/>
      <c r="N126" s="153"/>
      <c r="O126" s="153"/>
      <c r="P126" s="153"/>
      <c r="Q126" s="153"/>
      <c r="R126" s="153"/>
      <c r="S126" s="153"/>
      <c r="T126" s="153"/>
      <c r="U126" s="153"/>
      <c r="V126" s="153"/>
      <c r="W126" s="149"/>
      <c r="X126" s="116"/>
    </row>
    <row r="127" spans="1:24" ht="82.5" customHeight="1">
      <c r="A127" s="109"/>
      <c r="B127" s="106"/>
      <c r="C127" s="158" t="s">
        <v>242</v>
      </c>
      <c r="D127" s="158"/>
      <c r="E127" s="158"/>
      <c r="F127" s="158"/>
      <c r="G127" s="158"/>
      <c r="H127" s="158"/>
      <c r="I127" s="158"/>
      <c r="J127" s="158"/>
      <c r="K127" s="158"/>
      <c r="L127" s="158"/>
      <c r="M127" s="158"/>
      <c r="N127" s="158"/>
      <c r="O127" s="158"/>
      <c r="P127" s="158"/>
      <c r="Q127" s="158"/>
      <c r="R127" s="158"/>
      <c r="S127" s="158"/>
      <c r="T127" s="158"/>
      <c r="U127" s="158"/>
      <c r="V127" s="148"/>
      <c r="W127" s="148"/>
      <c r="X127" s="115"/>
    </row>
    <row r="128" spans="1:24" ht="118.5" customHeight="1">
      <c r="A128" s="110"/>
      <c r="B128" s="106"/>
      <c r="C128" s="158" t="s">
        <v>239</v>
      </c>
      <c r="D128" s="158"/>
      <c r="E128" s="158"/>
      <c r="F128" s="158"/>
      <c r="G128" s="158"/>
      <c r="H128" s="158"/>
      <c r="I128" s="158"/>
      <c r="J128" s="158"/>
      <c r="K128" s="158"/>
      <c r="L128" s="158"/>
      <c r="M128" s="158"/>
      <c r="N128" s="158"/>
      <c r="O128" s="158"/>
      <c r="P128" s="158"/>
      <c r="Q128" s="158"/>
      <c r="R128" s="158"/>
      <c r="S128" s="158"/>
      <c r="T128" s="158"/>
      <c r="U128" s="158"/>
      <c r="V128" s="148"/>
      <c r="W128" s="148"/>
      <c r="X128" s="115"/>
    </row>
    <row r="129" spans="1:25" ht="45.75" customHeight="1">
      <c r="A129" s="109"/>
      <c r="B129" s="106"/>
      <c r="C129" s="160" t="s">
        <v>240</v>
      </c>
      <c r="D129" s="160"/>
      <c r="E129" s="160"/>
      <c r="F129" s="160"/>
      <c r="G129" s="160"/>
      <c r="H129" s="160"/>
      <c r="I129" s="160"/>
      <c r="J129" s="160"/>
      <c r="K129" s="160"/>
      <c r="L129" s="160"/>
      <c r="M129" s="160"/>
      <c r="N129" s="160"/>
      <c r="O129" s="160"/>
      <c r="P129" s="160"/>
      <c r="Q129" s="160"/>
      <c r="R129" s="160"/>
      <c r="S129" s="160"/>
      <c r="T129" s="160"/>
      <c r="U129" s="160"/>
      <c r="V129" s="160"/>
      <c r="W129" s="148"/>
      <c r="X129" s="115"/>
      <c r="Y129" s="108"/>
    </row>
    <row r="130" spans="1:25" ht="49.5" customHeight="1">
      <c r="A130" s="109"/>
      <c r="B130" s="106"/>
      <c r="C130" s="152" t="s">
        <v>243</v>
      </c>
      <c r="D130" s="152"/>
      <c r="E130" s="152"/>
      <c r="F130" s="152"/>
      <c r="G130" s="152"/>
      <c r="H130" s="152"/>
      <c r="I130" s="152"/>
      <c r="J130" s="152"/>
      <c r="K130" s="152"/>
      <c r="L130" s="152"/>
      <c r="M130" s="152"/>
      <c r="N130" s="152"/>
      <c r="O130" s="152"/>
      <c r="P130" s="152"/>
      <c r="Q130" s="152"/>
      <c r="R130" s="152"/>
      <c r="S130" s="152"/>
      <c r="T130" s="152"/>
      <c r="U130" s="152"/>
      <c r="V130" s="152"/>
      <c r="W130" s="150"/>
      <c r="X130" s="39"/>
    </row>
    <row r="131" spans="1:25" ht="48.75" customHeight="1">
      <c r="A131" s="111"/>
      <c r="B131" s="38"/>
      <c r="D131" s="38"/>
      <c r="I131" s="39"/>
      <c r="J131" s="39"/>
      <c r="K131" s="39"/>
      <c r="L131" s="39"/>
      <c r="M131" s="39"/>
      <c r="N131" s="39"/>
      <c r="O131" s="39"/>
      <c r="Q131" s="40"/>
      <c r="X131" s="39"/>
    </row>
    <row r="132" spans="1:25">
      <c r="B132" s="38"/>
      <c r="D132" s="38"/>
      <c r="I132" s="39"/>
      <c r="J132" s="39"/>
      <c r="K132" s="39"/>
      <c r="L132" s="39"/>
      <c r="M132" s="39"/>
      <c r="N132" s="39"/>
      <c r="O132" s="39"/>
      <c r="Q132" s="40"/>
      <c r="X132" s="39"/>
    </row>
    <row r="133" spans="1:25">
      <c r="B133" s="38"/>
      <c r="D133" s="38"/>
      <c r="I133" s="39"/>
      <c r="J133" s="39"/>
      <c r="K133" s="39"/>
      <c r="L133" s="39"/>
      <c r="M133" s="39"/>
      <c r="N133" s="39"/>
      <c r="O133" s="39"/>
      <c r="Q133" s="40"/>
      <c r="X133" s="39"/>
    </row>
  </sheetData>
  <sheetProtection algorithmName="SHA-512" hashValue="enp0PVIeErB1eB/xcaX4dk7Tb5XKvfaZICrY+SDa9oDgXZX0r0XzqXedsHINFN8ZHt3SyVq4D5QcYOPtbvXEew==" saltValue="nY6DGx8/JLxYwwf/0j9t1g==" spinCount="100000" sheet="1" objects="1" scenarios="1"/>
  <protectedRanges>
    <protectedRange sqref="E15:T16 E11:T13" name="Changeable"/>
  </protectedRanges>
  <mergeCells count="12">
    <mergeCell ref="A2:Y6"/>
    <mergeCell ref="C129:V129"/>
    <mergeCell ref="E16:T16"/>
    <mergeCell ref="B8:Y8"/>
    <mergeCell ref="C130:V130"/>
    <mergeCell ref="C126:V126"/>
    <mergeCell ref="E57:K57"/>
    <mergeCell ref="G58:H58"/>
    <mergeCell ref="I58:K58"/>
    <mergeCell ref="C125:U125"/>
    <mergeCell ref="C127:U127"/>
    <mergeCell ref="C128:U128"/>
  </mergeCells>
  <conditionalFormatting sqref="W59:X103 W105:X106 X104">
    <cfRule type="cellIs" dxfId="11" priority="3" operator="lessThan">
      <formula>0</formula>
    </cfRule>
  </conditionalFormatting>
  <conditionalFormatting sqref="X58">
    <cfRule type="cellIs" dxfId="10" priority="2" operator="lessThan">
      <formula>0</formula>
    </cfRule>
  </conditionalFormatting>
  <conditionalFormatting sqref="Q59:Y106">
    <cfRule type="top10" dxfId="9" priority="1" percent="1" rank="10"/>
  </conditionalFormatting>
  <dataValidations count="3">
    <dataValidation type="list" allowBlank="1" showInputMessage="1" showErrorMessage="1" sqref="T11">
      <formula1>_Non_Opioid</formula1>
    </dataValidation>
    <dataValidation type="list" allowBlank="1" showInputMessage="1" showErrorMessage="1" sqref="F13:K13">
      <formula1>NonOpioidAntiInflamatory_Pills_Per_Day</formula1>
    </dataValidation>
    <dataValidation type="list" allowBlank="1" showInputMessage="1" showErrorMessage="1" sqref="F11:K12">
      <formula1>AnalgesicOpioid</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Menus'!$H$19:$H$26</xm:f>
          </x14:formula1>
          <xm:sqref>E12 T12</xm:sqref>
        </x14:dataValidation>
        <x14:dataValidation type="list" allowBlank="1" showInputMessage="1" showErrorMessage="1">
          <x14:formula1>
            <xm:f>'Drop Down Menus'!$A$3:$A$25</xm:f>
          </x14:formula1>
          <xm:sqref>E11</xm:sqref>
        </x14:dataValidation>
        <x14:dataValidation type="list" allowBlank="1" showInputMessage="1" showErrorMessage="1">
          <x14:formula1>
            <xm:f>'Drop Down Menus'!$H$19:$H$30</xm:f>
          </x14:formula1>
          <xm:sqref>E13 T13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51"/>
  <sheetViews>
    <sheetView showZeros="0" topLeftCell="A98" zoomScale="70" zoomScaleNormal="70" zoomScaleSheetLayoutView="80" workbookViewId="0">
      <selection activeCell="A143" sqref="A143:XFD149"/>
    </sheetView>
  </sheetViews>
  <sheetFormatPr defaultColWidth="9.140625" defaultRowHeight="15"/>
  <cols>
    <col min="1" max="1" width="2" style="39" customWidth="1"/>
    <col min="2" max="2" width="13.28515625" style="39" customWidth="1"/>
    <col min="3" max="3" width="12.5703125" style="38" bestFit="1" customWidth="1"/>
    <col min="4" max="4" width="25.5703125" style="40" customWidth="1"/>
    <col min="5" max="5" width="54.28515625" style="38" customWidth="1"/>
    <col min="6" max="8" width="22.140625" style="38" hidden="1" customWidth="1"/>
    <col min="9" max="10" width="15.42578125" style="38" hidden="1" customWidth="1"/>
    <col min="11" max="11" width="18.85546875" style="38" hidden="1" customWidth="1"/>
    <col min="12" max="15" width="50.85546875" style="38" hidden="1" customWidth="1"/>
    <col min="16" max="16" width="30.140625" style="38" hidden="1" customWidth="1"/>
    <col min="17" max="17" width="15.42578125" style="38" hidden="1" customWidth="1"/>
    <col min="18" max="19" width="18.85546875" style="38" hidden="1" customWidth="1"/>
    <col min="20" max="20" width="43.42578125" style="38" customWidth="1"/>
    <col min="21" max="22" width="49.85546875" style="38" customWidth="1"/>
    <col min="23" max="24" width="30.140625" style="38" customWidth="1"/>
    <col min="25" max="16384" width="9.140625" style="38"/>
  </cols>
  <sheetData>
    <row r="2" spans="1:31" ht="17.25" customHeight="1">
      <c r="A2" s="163" t="s">
        <v>234</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26"/>
      <c r="AD2" s="126"/>
      <c r="AE2" s="126"/>
    </row>
    <row r="3" spans="1:31" ht="17.2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26"/>
      <c r="AD3" s="126"/>
      <c r="AE3" s="126"/>
    </row>
    <row r="4" spans="1:31" ht="17.25"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26"/>
      <c r="AD4" s="126"/>
      <c r="AE4" s="126"/>
    </row>
    <row r="5" spans="1:31" ht="17.25" customHeight="1">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26"/>
      <c r="AD5" s="126"/>
      <c r="AE5" s="126"/>
    </row>
    <row r="6" spans="1:31" ht="17.25"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26"/>
      <c r="AD6" s="126"/>
      <c r="AE6" s="126"/>
    </row>
    <row r="7" spans="1:31" s="39" customFormat="1" ht="17.25" customHeight="1">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26"/>
      <c r="AD7" s="126"/>
      <c r="AE7" s="126"/>
    </row>
    <row r="8" spans="1:31" ht="66.599999999999994" customHeight="1">
      <c r="B8" s="164" t="s">
        <v>238</v>
      </c>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row>
    <row r="9" spans="1:31">
      <c r="U9" s="39"/>
      <c r="V9" s="39"/>
      <c r="W9" s="39"/>
      <c r="X9" s="39"/>
    </row>
    <row r="10" spans="1:31" ht="17.25">
      <c r="B10" s="41"/>
      <c r="C10" s="41"/>
      <c r="D10" s="42"/>
      <c r="E10" s="43" t="s">
        <v>184</v>
      </c>
      <c r="F10" s="44"/>
      <c r="G10" s="44"/>
      <c r="H10" s="44"/>
      <c r="I10" s="44"/>
      <c r="J10" s="44"/>
      <c r="K10" s="44"/>
      <c r="L10" s="45">
        <f>SUM(Z15:Z115)</f>
        <v>0</v>
      </c>
      <c r="M10" s="45"/>
      <c r="N10" s="45"/>
      <c r="O10" s="45"/>
      <c r="P10" s="45"/>
      <c r="Q10" s="45"/>
      <c r="R10" s="45"/>
      <c r="S10" s="45"/>
      <c r="T10" s="44" t="s">
        <v>182</v>
      </c>
      <c r="U10" s="46"/>
      <c r="V10" s="46"/>
      <c r="W10" s="46"/>
      <c r="X10" s="46"/>
    </row>
    <row r="11" spans="1:31" ht="17.25">
      <c r="B11" s="35" t="s">
        <v>230</v>
      </c>
      <c r="C11" s="35"/>
      <c r="D11" s="47"/>
      <c r="E11" s="48"/>
      <c r="F11" s="137"/>
      <c r="G11" s="137"/>
      <c r="H11" s="137"/>
      <c r="I11" s="138"/>
      <c r="J11" s="138"/>
      <c r="K11" s="138"/>
      <c r="L11" s="139"/>
      <c r="M11" s="139"/>
      <c r="N11" s="139"/>
      <c r="O11" s="139"/>
      <c r="P11" s="139"/>
      <c r="Q11" s="139"/>
      <c r="R11" s="139"/>
      <c r="S11" s="139"/>
      <c r="T11" s="52"/>
      <c r="U11" s="46"/>
      <c r="V11" s="46"/>
      <c r="W11" s="46"/>
      <c r="X11" s="46"/>
    </row>
    <row r="12" spans="1:31" ht="17.25">
      <c r="B12" s="35" t="s">
        <v>231</v>
      </c>
      <c r="C12" s="35"/>
      <c r="D12" s="47"/>
      <c r="E12" s="52"/>
      <c r="F12" s="48"/>
      <c r="G12" s="48"/>
      <c r="H12" s="48"/>
      <c r="I12" s="49"/>
      <c r="J12" s="49"/>
      <c r="K12" s="49"/>
      <c r="L12" s="50"/>
      <c r="M12" s="50"/>
      <c r="N12" s="50"/>
      <c r="O12" s="50"/>
      <c r="P12" s="50"/>
      <c r="Q12" s="50"/>
      <c r="R12" s="50"/>
      <c r="S12" s="50"/>
      <c r="T12" s="52"/>
      <c r="U12" s="46"/>
      <c r="V12" s="46"/>
      <c r="W12" s="46"/>
      <c r="X12" s="46"/>
    </row>
    <row r="13" spans="1:31" ht="17.25">
      <c r="B13" s="36" t="s">
        <v>179</v>
      </c>
      <c r="C13" s="36"/>
      <c r="D13" s="51"/>
      <c r="E13" s="122"/>
      <c r="F13" s="122"/>
      <c r="G13" s="122"/>
      <c r="H13" s="122"/>
      <c r="I13" s="123"/>
      <c r="J13" s="123"/>
      <c r="K13" s="123"/>
      <c r="L13" s="124"/>
      <c r="M13" s="124"/>
      <c r="N13" s="124"/>
      <c r="O13" s="124"/>
      <c r="P13" s="124"/>
      <c r="Q13" s="124"/>
      <c r="R13" s="124"/>
      <c r="S13" s="124"/>
      <c r="T13" s="122"/>
      <c r="U13" s="46"/>
      <c r="V13" s="46"/>
      <c r="W13" s="46"/>
      <c r="X13" s="46"/>
    </row>
    <row r="14" spans="1:31">
      <c r="B14" s="36" t="s">
        <v>1</v>
      </c>
      <c r="C14" s="36"/>
      <c r="D14" s="53"/>
      <c r="E14" s="125" t="e">
        <f>24/E13*E12</f>
        <v>#DIV/0!</v>
      </c>
      <c r="F14" s="125"/>
      <c r="G14" s="125"/>
      <c r="H14" s="125"/>
      <c r="I14" s="125"/>
      <c r="J14" s="125"/>
      <c r="K14" s="125" t="e">
        <f t="shared" ref="K14:S14" si="0">24/K13</f>
        <v>#DIV/0!</v>
      </c>
      <c r="L14" s="125" t="e">
        <f t="shared" si="0"/>
        <v>#DIV/0!</v>
      </c>
      <c r="M14" s="125"/>
      <c r="N14" s="125"/>
      <c r="O14" s="125"/>
      <c r="P14" s="125"/>
      <c r="Q14" s="125" t="e">
        <f t="shared" si="0"/>
        <v>#DIV/0!</v>
      </c>
      <c r="R14" s="125" t="e">
        <f t="shared" si="0"/>
        <v>#DIV/0!</v>
      </c>
      <c r="S14" s="125" t="e">
        <f t="shared" si="0"/>
        <v>#DIV/0!</v>
      </c>
      <c r="T14" s="125" t="e">
        <f>24/T13*T12</f>
        <v>#DIV/0!</v>
      </c>
      <c r="U14" s="46"/>
      <c r="V14" s="46"/>
      <c r="W14" s="46"/>
      <c r="X14" s="46"/>
    </row>
    <row r="15" spans="1:31" ht="17.25">
      <c r="B15" s="36" t="s">
        <v>8</v>
      </c>
      <c r="C15" s="36"/>
      <c r="D15" s="53"/>
      <c r="E15" s="119"/>
      <c r="F15" s="119"/>
      <c r="G15" s="119"/>
      <c r="H15" s="119"/>
      <c r="I15" s="120"/>
      <c r="J15" s="120"/>
      <c r="K15" s="120"/>
      <c r="L15" s="121"/>
      <c r="M15" s="121"/>
      <c r="N15" s="121"/>
      <c r="O15" s="121"/>
      <c r="P15" s="121"/>
      <c r="Q15" s="121"/>
      <c r="R15" s="121"/>
      <c r="S15" s="121"/>
      <c r="T15" s="119"/>
      <c r="U15" s="54"/>
      <c r="V15" s="54"/>
      <c r="W15" s="46"/>
      <c r="X15" s="46"/>
    </row>
    <row r="16" spans="1:31" ht="18.75" customHeight="1">
      <c r="B16" s="35" t="s">
        <v>0</v>
      </c>
      <c r="C16" s="35"/>
      <c r="D16" s="55"/>
      <c r="E16" s="161"/>
      <c r="F16" s="161"/>
      <c r="G16" s="161"/>
      <c r="H16" s="161"/>
      <c r="I16" s="161"/>
      <c r="J16" s="161"/>
      <c r="K16" s="161"/>
      <c r="L16" s="161"/>
      <c r="M16" s="161"/>
      <c r="N16" s="161"/>
      <c r="O16" s="161"/>
      <c r="P16" s="161"/>
      <c r="Q16" s="161"/>
      <c r="R16" s="161"/>
      <c r="S16" s="161"/>
      <c r="T16" s="161"/>
      <c r="U16" s="46"/>
      <c r="V16" s="46"/>
      <c r="W16" s="46"/>
      <c r="X16" s="46"/>
    </row>
    <row r="17" spans="2:24" ht="17.25">
      <c r="B17" s="37" t="s">
        <v>228</v>
      </c>
      <c r="C17" s="37"/>
      <c r="D17" s="56"/>
      <c r="E17" s="45" t="e">
        <f>SUM(U77:U106)</f>
        <v>#DIV/0!</v>
      </c>
      <c r="F17" s="45"/>
      <c r="G17" s="45"/>
      <c r="H17" s="45"/>
      <c r="I17" s="45"/>
      <c r="J17" s="45"/>
      <c r="K17" s="45"/>
      <c r="L17" s="45">
        <f>SUM(Z77:Z121)</f>
        <v>0</v>
      </c>
      <c r="M17" s="45"/>
      <c r="N17" s="45"/>
      <c r="O17" s="45"/>
      <c r="P17" s="45"/>
      <c r="Q17" s="45"/>
      <c r="R17" s="45"/>
      <c r="S17" s="45"/>
      <c r="T17" s="45"/>
      <c r="U17" s="39"/>
      <c r="V17" s="39"/>
      <c r="W17" s="39"/>
      <c r="X17" s="39"/>
    </row>
    <row r="18" spans="2:24" s="57" customFormat="1" ht="17.25">
      <c r="C18" s="58"/>
      <c r="D18" s="59"/>
      <c r="E18" s="60"/>
      <c r="F18" s="60"/>
      <c r="G18" s="60"/>
      <c r="H18" s="60"/>
      <c r="I18" s="60"/>
      <c r="J18" s="60"/>
      <c r="K18" s="60"/>
      <c r="L18" s="60"/>
      <c r="M18" s="60"/>
      <c r="N18" s="60"/>
      <c r="O18" s="60"/>
      <c r="P18" s="60"/>
      <c r="Q18" s="60"/>
      <c r="R18" s="60"/>
      <c r="S18" s="60"/>
      <c r="T18" s="60"/>
    </row>
    <row r="19" spans="2:24" s="39" customFormat="1" ht="17.25">
      <c r="B19" s="112"/>
      <c r="C19" s="112"/>
      <c r="D19" s="113"/>
      <c r="E19" s="114"/>
      <c r="F19" s="114"/>
      <c r="G19" s="114"/>
      <c r="H19" s="114"/>
      <c r="I19" s="114"/>
      <c r="J19" s="114"/>
      <c r="K19" s="114"/>
      <c r="L19" s="114"/>
      <c r="M19" s="114"/>
      <c r="N19" s="114"/>
      <c r="O19" s="114"/>
      <c r="P19" s="114"/>
      <c r="Q19" s="114"/>
      <c r="R19" s="114"/>
      <c r="S19" s="114"/>
      <c r="T19" s="114"/>
    </row>
    <row r="20" spans="2:24" s="57" customFormat="1" ht="17.25">
      <c r="C20" s="58"/>
      <c r="D20" s="59"/>
      <c r="E20" s="60"/>
      <c r="F20" s="60"/>
      <c r="G20" s="60"/>
      <c r="H20" s="60"/>
      <c r="I20" s="60"/>
      <c r="J20" s="60"/>
      <c r="K20" s="60"/>
      <c r="L20" s="60"/>
      <c r="M20" s="60"/>
      <c r="N20" s="60"/>
      <c r="O20" s="60"/>
      <c r="P20" s="60"/>
      <c r="Q20" s="60"/>
      <c r="R20" s="60"/>
      <c r="S20" s="60"/>
      <c r="T20" s="60"/>
    </row>
    <row r="21" spans="2:24" s="39" customFormat="1" ht="17.25">
      <c r="B21" s="112"/>
      <c r="C21" s="112"/>
      <c r="D21" s="113"/>
      <c r="E21" s="114"/>
      <c r="F21" s="114"/>
      <c r="G21" s="114"/>
      <c r="H21" s="114"/>
      <c r="I21" s="114"/>
      <c r="J21" s="114"/>
      <c r="K21" s="114"/>
      <c r="L21" s="114"/>
      <c r="M21" s="114"/>
      <c r="N21" s="114"/>
      <c r="O21" s="114"/>
      <c r="P21" s="114"/>
      <c r="Q21" s="114"/>
      <c r="R21" s="114"/>
      <c r="S21" s="114"/>
      <c r="T21" s="114"/>
    </row>
    <row r="22" spans="2:24" s="57" customFormat="1" ht="17.25">
      <c r="C22" s="58"/>
      <c r="D22" s="59"/>
      <c r="E22" s="60"/>
      <c r="F22" s="60"/>
      <c r="G22" s="60"/>
      <c r="H22" s="60"/>
      <c r="I22" s="60"/>
      <c r="J22" s="60"/>
      <c r="K22" s="60"/>
      <c r="L22" s="60"/>
      <c r="M22" s="60"/>
      <c r="N22" s="60"/>
      <c r="O22" s="60"/>
      <c r="P22" s="60"/>
      <c r="Q22" s="60"/>
      <c r="R22" s="60"/>
      <c r="S22" s="60"/>
      <c r="T22" s="60"/>
    </row>
    <row r="23" spans="2:24" s="39" customFormat="1" ht="17.25">
      <c r="B23" s="112"/>
      <c r="C23" s="112"/>
      <c r="D23" s="113"/>
      <c r="E23" s="114"/>
      <c r="F23" s="114"/>
      <c r="G23" s="114"/>
      <c r="H23" s="114"/>
      <c r="I23" s="114"/>
      <c r="J23" s="114"/>
      <c r="K23" s="114"/>
      <c r="L23" s="114"/>
      <c r="M23" s="114"/>
      <c r="N23" s="114"/>
      <c r="O23" s="114"/>
      <c r="P23" s="114"/>
      <c r="Q23" s="114"/>
      <c r="R23" s="114"/>
      <c r="S23" s="114"/>
      <c r="T23" s="114"/>
    </row>
    <row r="24" spans="2:24" s="57" customFormat="1" ht="17.25">
      <c r="C24" s="58"/>
      <c r="D24" s="59"/>
      <c r="E24" s="60"/>
      <c r="F24" s="60"/>
      <c r="G24" s="60"/>
      <c r="H24" s="60"/>
      <c r="I24" s="60"/>
      <c r="J24" s="60"/>
      <c r="K24" s="60"/>
      <c r="L24" s="60"/>
      <c r="M24" s="60"/>
      <c r="N24" s="60"/>
      <c r="O24" s="60"/>
      <c r="P24" s="60"/>
      <c r="Q24" s="60"/>
      <c r="R24" s="60"/>
      <c r="S24" s="60"/>
      <c r="T24" s="60"/>
    </row>
    <row r="25" spans="2:24" s="39" customFormat="1" ht="17.25">
      <c r="B25" s="112"/>
      <c r="C25" s="112"/>
      <c r="D25" s="113"/>
      <c r="E25" s="114"/>
      <c r="F25" s="114"/>
      <c r="G25" s="114"/>
      <c r="H25" s="114"/>
      <c r="I25" s="114"/>
      <c r="J25" s="114"/>
      <c r="K25" s="114"/>
      <c r="L25" s="114"/>
      <c r="M25" s="114"/>
      <c r="N25" s="114"/>
      <c r="O25" s="114"/>
      <c r="P25" s="114"/>
      <c r="Q25" s="114"/>
      <c r="R25" s="114"/>
      <c r="S25" s="114"/>
      <c r="T25" s="114"/>
    </row>
    <row r="26" spans="2:24" s="57" customFormat="1" ht="17.25">
      <c r="C26" s="58"/>
      <c r="D26" s="59"/>
      <c r="E26" s="60"/>
      <c r="F26" s="60"/>
      <c r="G26" s="60"/>
      <c r="H26" s="60"/>
      <c r="I26" s="60"/>
      <c r="J26" s="60"/>
      <c r="K26" s="60"/>
      <c r="L26" s="60"/>
      <c r="M26" s="60"/>
      <c r="N26" s="60"/>
      <c r="O26" s="60"/>
      <c r="P26" s="60"/>
      <c r="Q26" s="60"/>
      <c r="R26" s="60"/>
      <c r="S26" s="60"/>
      <c r="T26" s="60"/>
    </row>
    <row r="27" spans="2:24" s="39" customFormat="1" ht="17.25">
      <c r="B27" s="112"/>
      <c r="C27" s="112"/>
      <c r="D27" s="113"/>
      <c r="E27" s="114"/>
      <c r="F27" s="114"/>
      <c r="G27" s="114"/>
      <c r="H27" s="114"/>
      <c r="I27" s="114"/>
      <c r="J27" s="114"/>
      <c r="K27" s="114"/>
      <c r="L27" s="114"/>
      <c r="M27" s="114"/>
      <c r="N27" s="114"/>
      <c r="O27" s="114"/>
      <c r="P27" s="114"/>
      <c r="Q27" s="114"/>
      <c r="R27" s="114"/>
      <c r="S27" s="114"/>
      <c r="T27" s="114"/>
    </row>
    <row r="28" spans="2:24" s="57" customFormat="1" ht="17.25">
      <c r="C28" s="58"/>
      <c r="D28" s="59"/>
      <c r="E28" s="60"/>
      <c r="F28" s="60"/>
      <c r="G28" s="60"/>
      <c r="H28" s="60"/>
      <c r="I28" s="60"/>
      <c r="J28" s="60"/>
      <c r="K28" s="60"/>
      <c r="L28" s="60"/>
      <c r="M28" s="60"/>
      <c r="N28" s="60"/>
      <c r="O28" s="60"/>
      <c r="P28" s="60"/>
      <c r="Q28" s="60"/>
      <c r="R28" s="60"/>
      <c r="S28" s="60"/>
      <c r="T28" s="60"/>
    </row>
    <row r="29" spans="2:24" s="39" customFormat="1" ht="17.25">
      <c r="B29" s="112"/>
      <c r="C29" s="112"/>
      <c r="D29" s="113"/>
      <c r="E29" s="114"/>
      <c r="F29" s="114"/>
      <c r="G29" s="114"/>
      <c r="H29" s="114"/>
      <c r="I29" s="114"/>
      <c r="J29" s="114"/>
      <c r="K29" s="114"/>
      <c r="L29" s="114"/>
      <c r="M29" s="114"/>
      <c r="N29" s="114"/>
      <c r="O29" s="114"/>
      <c r="P29" s="114"/>
      <c r="Q29" s="114"/>
      <c r="R29" s="114"/>
      <c r="S29" s="114"/>
      <c r="T29" s="114"/>
    </row>
    <row r="30" spans="2:24" s="57" customFormat="1" ht="17.25">
      <c r="C30" s="58"/>
      <c r="D30" s="59"/>
      <c r="E30" s="60"/>
      <c r="F30" s="60"/>
      <c r="G30" s="60"/>
      <c r="H30" s="60"/>
      <c r="I30" s="60"/>
      <c r="J30" s="60"/>
      <c r="K30" s="60"/>
      <c r="L30" s="60"/>
      <c r="M30" s="60"/>
      <c r="N30" s="60"/>
      <c r="O30" s="60"/>
      <c r="P30" s="60"/>
      <c r="Q30" s="60"/>
      <c r="R30" s="60"/>
      <c r="S30" s="60"/>
      <c r="T30" s="60"/>
    </row>
    <row r="31" spans="2:24" s="39" customFormat="1" ht="17.25">
      <c r="B31" s="112"/>
      <c r="C31" s="112"/>
      <c r="D31" s="113"/>
      <c r="E31" s="114"/>
      <c r="F31" s="114"/>
      <c r="G31" s="114"/>
      <c r="H31" s="114"/>
      <c r="I31" s="114"/>
      <c r="J31" s="114"/>
      <c r="K31" s="114"/>
      <c r="L31" s="114"/>
      <c r="M31" s="114"/>
      <c r="N31" s="114"/>
      <c r="O31" s="114"/>
      <c r="P31" s="114"/>
      <c r="Q31" s="114"/>
      <c r="R31" s="114"/>
      <c r="S31" s="114"/>
      <c r="T31" s="114"/>
    </row>
    <row r="32" spans="2:24" s="57" customFormat="1" ht="17.25">
      <c r="C32" s="58"/>
      <c r="D32" s="59"/>
      <c r="E32" s="60"/>
      <c r="F32" s="60"/>
      <c r="G32" s="60"/>
      <c r="H32" s="60"/>
      <c r="I32" s="60"/>
      <c r="J32" s="60"/>
      <c r="K32" s="60"/>
      <c r="L32" s="60"/>
      <c r="M32" s="60"/>
      <c r="N32" s="60"/>
      <c r="O32" s="60"/>
      <c r="P32" s="60"/>
      <c r="Q32" s="60"/>
      <c r="R32" s="60"/>
      <c r="S32" s="60"/>
      <c r="T32" s="60"/>
    </row>
    <row r="33" spans="2:20" s="39" customFormat="1" ht="17.25">
      <c r="B33" s="112"/>
      <c r="C33" s="112"/>
      <c r="D33" s="113"/>
      <c r="E33" s="114"/>
      <c r="F33" s="114"/>
      <c r="G33" s="114"/>
      <c r="H33" s="114"/>
      <c r="I33" s="114"/>
      <c r="J33" s="114"/>
      <c r="K33" s="114"/>
      <c r="L33" s="114"/>
      <c r="M33" s="114"/>
      <c r="N33" s="114"/>
      <c r="O33" s="114"/>
      <c r="P33" s="114"/>
      <c r="Q33" s="114"/>
      <c r="R33" s="114"/>
      <c r="S33" s="114"/>
      <c r="T33" s="114"/>
    </row>
    <row r="34" spans="2:20" s="57" customFormat="1" ht="17.25">
      <c r="C34" s="58"/>
      <c r="D34" s="59"/>
      <c r="E34" s="60"/>
      <c r="F34" s="60"/>
      <c r="G34" s="60"/>
      <c r="H34" s="60"/>
      <c r="I34" s="60"/>
      <c r="J34" s="60"/>
      <c r="K34" s="60"/>
      <c r="L34" s="60"/>
      <c r="M34" s="60"/>
      <c r="N34" s="60"/>
      <c r="O34" s="60"/>
      <c r="P34" s="60"/>
      <c r="Q34" s="60"/>
      <c r="R34" s="60"/>
      <c r="S34" s="60"/>
      <c r="T34" s="60"/>
    </row>
    <row r="35" spans="2:20" s="39" customFormat="1" ht="17.25">
      <c r="B35" s="112"/>
      <c r="C35" s="112"/>
      <c r="D35" s="113"/>
      <c r="E35" s="114"/>
      <c r="F35" s="114"/>
      <c r="G35" s="114"/>
      <c r="H35" s="114"/>
      <c r="I35" s="114"/>
      <c r="J35" s="114"/>
      <c r="K35" s="114"/>
      <c r="L35" s="114"/>
      <c r="M35" s="114"/>
      <c r="N35" s="114"/>
      <c r="O35" s="114"/>
      <c r="P35" s="114"/>
      <c r="Q35" s="114"/>
      <c r="R35" s="114"/>
      <c r="S35" s="114"/>
      <c r="T35" s="114"/>
    </row>
    <row r="36" spans="2:20" s="57" customFormat="1" ht="17.25">
      <c r="C36" s="58"/>
      <c r="D36" s="59"/>
      <c r="E36" s="60"/>
      <c r="F36" s="60"/>
      <c r="G36" s="60"/>
      <c r="H36" s="60"/>
      <c r="I36" s="60"/>
      <c r="J36" s="60"/>
      <c r="K36" s="60"/>
      <c r="L36" s="60"/>
      <c r="M36" s="60"/>
      <c r="N36" s="60"/>
      <c r="O36" s="60"/>
      <c r="P36" s="60"/>
      <c r="Q36" s="60"/>
      <c r="R36" s="60"/>
      <c r="S36" s="60"/>
      <c r="T36" s="60"/>
    </row>
    <row r="37" spans="2:20" s="39" customFormat="1" ht="17.25">
      <c r="B37" s="112"/>
      <c r="C37" s="112"/>
      <c r="D37" s="113"/>
      <c r="E37" s="114"/>
      <c r="F37" s="114"/>
      <c r="G37" s="114"/>
      <c r="H37" s="114"/>
      <c r="I37" s="114"/>
      <c r="J37" s="114"/>
      <c r="K37" s="114"/>
      <c r="L37" s="114"/>
      <c r="M37" s="114"/>
      <c r="N37" s="114"/>
      <c r="O37" s="114"/>
      <c r="P37" s="114"/>
      <c r="Q37" s="114"/>
      <c r="R37" s="114"/>
      <c r="S37" s="114"/>
      <c r="T37" s="114"/>
    </row>
    <row r="38" spans="2:20" s="57" customFormat="1" ht="17.25">
      <c r="C38" s="58"/>
      <c r="D38" s="59"/>
      <c r="E38" s="60"/>
      <c r="F38" s="60"/>
      <c r="G38" s="60"/>
      <c r="H38" s="60"/>
      <c r="I38" s="60"/>
      <c r="J38" s="60"/>
      <c r="K38" s="60"/>
      <c r="L38" s="60"/>
      <c r="M38" s="60"/>
      <c r="N38" s="60"/>
      <c r="O38" s="60"/>
      <c r="P38" s="60"/>
      <c r="Q38" s="60"/>
      <c r="R38" s="60"/>
      <c r="S38" s="60"/>
      <c r="T38" s="60"/>
    </row>
    <row r="39" spans="2:20" s="39" customFormat="1" ht="17.25">
      <c r="B39" s="112"/>
      <c r="C39" s="112"/>
      <c r="D39" s="113"/>
      <c r="E39" s="114"/>
      <c r="F39" s="114"/>
      <c r="G39" s="114"/>
      <c r="H39" s="114"/>
      <c r="I39" s="114"/>
      <c r="J39" s="114"/>
      <c r="K39" s="114"/>
      <c r="L39" s="114"/>
      <c r="M39" s="114"/>
      <c r="N39" s="114"/>
      <c r="O39" s="114"/>
      <c r="P39" s="114"/>
      <c r="Q39" s="114"/>
      <c r="R39" s="114"/>
      <c r="S39" s="114"/>
      <c r="T39" s="114"/>
    </row>
    <row r="40" spans="2:20" s="57" customFormat="1" ht="17.25">
      <c r="C40" s="58"/>
      <c r="D40" s="59"/>
      <c r="E40" s="60"/>
      <c r="F40" s="60"/>
      <c r="G40" s="60"/>
      <c r="H40" s="60"/>
      <c r="I40" s="60"/>
      <c r="J40" s="60"/>
      <c r="K40" s="60"/>
      <c r="L40" s="60"/>
      <c r="M40" s="60"/>
      <c r="N40" s="60"/>
      <c r="O40" s="60"/>
      <c r="P40" s="60"/>
      <c r="Q40" s="60"/>
      <c r="R40" s="60"/>
      <c r="S40" s="60"/>
      <c r="T40" s="60"/>
    </row>
    <row r="41" spans="2:20" s="39" customFormat="1" ht="17.25">
      <c r="B41" s="112"/>
      <c r="C41" s="112"/>
      <c r="D41" s="113"/>
      <c r="E41" s="114"/>
      <c r="F41" s="114"/>
      <c r="G41" s="114"/>
      <c r="H41" s="114"/>
      <c r="I41" s="114"/>
      <c r="J41" s="114"/>
      <c r="K41" s="114"/>
      <c r="L41" s="114"/>
      <c r="M41" s="114"/>
      <c r="N41" s="114"/>
      <c r="O41" s="114"/>
      <c r="P41" s="114"/>
      <c r="Q41" s="114"/>
      <c r="R41" s="114"/>
      <c r="S41" s="114"/>
      <c r="T41" s="114"/>
    </row>
    <row r="42" spans="2:20" s="39" customFormat="1" ht="17.25">
      <c r="B42" s="112"/>
      <c r="C42" s="112"/>
      <c r="D42" s="113"/>
      <c r="E42" s="114"/>
      <c r="F42" s="114"/>
      <c r="G42" s="114"/>
      <c r="H42" s="114"/>
      <c r="I42" s="114"/>
      <c r="J42" s="114"/>
      <c r="K42" s="114"/>
      <c r="L42" s="114"/>
      <c r="M42" s="114"/>
      <c r="N42" s="114"/>
      <c r="O42" s="114"/>
      <c r="P42" s="114"/>
      <c r="Q42" s="114"/>
      <c r="R42" s="114"/>
      <c r="S42" s="114"/>
      <c r="T42" s="114"/>
    </row>
    <row r="43" spans="2:20" s="57" customFormat="1" ht="17.25">
      <c r="C43" s="58"/>
      <c r="D43" s="59"/>
      <c r="E43" s="60"/>
      <c r="F43" s="60"/>
      <c r="G43" s="60"/>
      <c r="H43" s="60"/>
      <c r="I43" s="60"/>
      <c r="J43" s="60"/>
      <c r="K43" s="60"/>
      <c r="L43" s="60"/>
      <c r="M43" s="60"/>
      <c r="N43" s="60"/>
      <c r="O43" s="60"/>
      <c r="P43" s="60"/>
      <c r="Q43" s="60"/>
      <c r="R43" s="60"/>
      <c r="S43" s="60"/>
      <c r="T43" s="60"/>
    </row>
    <row r="44" spans="2:20" s="39" customFormat="1" ht="17.25">
      <c r="B44" s="112"/>
      <c r="C44" s="112"/>
      <c r="D44" s="113"/>
      <c r="E44" s="114"/>
      <c r="F44" s="114"/>
      <c r="G44" s="114"/>
      <c r="H44" s="114"/>
      <c r="I44" s="114"/>
      <c r="J44" s="114"/>
      <c r="K44" s="114"/>
      <c r="L44" s="114"/>
      <c r="M44" s="114"/>
      <c r="N44" s="114"/>
      <c r="O44" s="114"/>
      <c r="P44" s="114"/>
      <c r="Q44" s="114"/>
      <c r="R44" s="114"/>
      <c r="S44" s="114"/>
      <c r="T44" s="114"/>
    </row>
    <row r="45" spans="2:20" s="57" customFormat="1" ht="17.25">
      <c r="C45" s="58"/>
      <c r="D45" s="59"/>
      <c r="E45" s="60"/>
      <c r="F45" s="60"/>
      <c r="G45" s="60"/>
      <c r="H45" s="60"/>
      <c r="I45" s="60"/>
      <c r="J45" s="60"/>
      <c r="K45" s="60"/>
      <c r="L45" s="60"/>
      <c r="M45" s="60"/>
      <c r="N45" s="60"/>
      <c r="O45" s="60"/>
      <c r="P45" s="60"/>
      <c r="Q45" s="60"/>
      <c r="R45" s="60"/>
      <c r="S45" s="60"/>
      <c r="T45" s="60"/>
    </row>
    <row r="46" spans="2:20" s="57" customFormat="1" ht="17.25">
      <c r="C46" s="58"/>
      <c r="D46" s="59"/>
      <c r="E46" s="60"/>
      <c r="F46" s="60"/>
      <c r="G46" s="60"/>
      <c r="H46" s="60"/>
      <c r="I46" s="60"/>
      <c r="J46" s="60"/>
      <c r="K46" s="60"/>
      <c r="L46" s="60"/>
      <c r="M46" s="60"/>
      <c r="N46" s="60"/>
      <c r="O46" s="60"/>
      <c r="P46" s="60"/>
      <c r="Q46" s="60"/>
      <c r="R46" s="60"/>
      <c r="S46" s="60"/>
      <c r="T46" s="60"/>
    </row>
    <row r="47" spans="2:20" s="57" customFormat="1" ht="17.25">
      <c r="C47" s="58"/>
      <c r="D47" s="59"/>
      <c r="E47" s="60"/>
      <c r="F47" s="60"/>
      <c r="G47" s="60"/>
      <c r="H47" s="60"/>
      <c r="I47" s="60"/>
      <c r="J47" s="60"/>
      <c r="K47" s="60"/>
      <c r="L47" s="60"/>
      <c r="M47" s="60"/>
      <c r="N47" s="60"/>
      <c r="O47" s="60"/>
      <c r="P47" s="60"/>
      <c r="Q47" s="60"/>
      <c r="R47" s="60"/>
      <c r="S47" s="60"/>
      <c r="T47" s="60"/>
    </row>
    <row r="48" spans="2:20" s="57" customFormat="1" ht="17.25">
      <c r="C48" s="58"/>
      <c r="D48" s="59"/>
      <c r="E48" s="60"/>
      <c r="F48" s="60"/>
      <c r="G48" s="60"/>
      <c r="H48" s="60"/>
      <c r="I48" s="60"/>
      <c r="J48" s="60"/>
      <c r="K48" s="60"/>
      <c r="L48" s="60"/>
      <c r="M48" s="60"/>
      <c r="N48" s="60"/>
      <c r="O48" s="60"/>
      <c r="P48" s="60"/>
      <c r="Q48" s="60"/>
      <c r="R48" s="60"/>
      <c r="S48" s="60"/>
      <c r="T48" s="60"/>
    </row>
    <row r="49" spans="2:20" s="57" customFormat="1" ht="17.25">
      <c r="C49" s="58"/>
      <c r="D49" s="59"/>
      <c r="E49" s="60"/>
      <c r="F49" s="60"/>
      <c r="G49" s="60"/>
      <c r="H49" s="60"/>
      <c r="I49" s="60"/>
      <c r="J49" s="60"/>
      <c r="K49" s="60"/>
      <c r="L49" s="60"/>
      <c r="M49" s="60"/>
      <c r="N49" s="60"/>
      <c r="O49" s="60"/>
      <c r="P49" s="60"/>
      <c r="Q49" s="60"/>
      <c r="R49" s="60"/>
      <c r="S49" s="60"/>
      <c r="T49" s="60"/>
    </row>
    <row r="50" spans="2:20" s="57" customFormat="1" ht="17.25">
      <c r="C50" s="58"/>
      <c r="D50" s="59"/>
      <c r="E50" s="60"/>
      <c r="F50" s="60"/>
      <c r="G50" s="60"/>
      <c r="H50" s="60"/>
      <c r="I50" s="60"/>
      <c r="J50" s="60"/>
      <c r="K50" s="60"/>
      <c r="L50" s="60"/>
      <c r="M50" s="60"/>
      <c r="N50" s="60"/>
      <c r="O50" s="60"/>
      <c r="P50" s="60"/>
      <c r="Q50" s="60"/>
      <c r="R50" s="60"/>
      <c r="S50" s="60"/>
      <c r="T50" s="60"/>
    </row>
    <row r="51" spans="2:20" s="57" customFormat="1" ht="17.25">
      <c r="C51" s="58"/>
      <c r="D51" s="59"/>
      <c r="E51" s="60"/>
      <c r="F51" s="60"/>
      <c r="G51" s="60"/>
      <c r="H51" s="60"/>
      <c r="I51" s="60"/>
      <c r="J51" s="60"/>
      <c r="K51" s="60"/>
      <c r="L51" s="60"/>
      <c r="M51" s="60"/>
      <c r="N51" s="60"/>
      <c r="O51" s="60"/>
      <c r="P51" s="60"/>
      <c r="Q51" s="60"/>
      <c r="R51" s="60"/>
      <c r="S51" s="60"/>
      <c r="T51" s="60"/>
    </row>
    <row r="52" spans="2:20" s="57" customFormat="1" ht="17.25">
      <c r="C52" s="58"/>
      <c r="D52" s="59"/>
      <c r="E52" s="60"/>
      <c r="F52" s="60"/>
      <c r="G52" s="60"/>
      <c r="H52" s="60"/>
      <c r="I52" s="60"/>
      <c r="J52" s="60"/>
      <c r="K52" s="60"/>
      <c r="L52" s="60"/>
      <c r="M52" s="60"/>
      <c r="N52" s="60"/>
      <c r="O52" s="60"/>
      <c r="P52" s="60"/>
      <c r="Q52" s="60"/>
      <c r="R52" s="60"/>
      <c r="S52" s="60"/>
      <c r="T52" s="60"/>
    </row>
    <row r="53" spans="2:20" s="57" customFormat="1" ht="17.25">
      <c r="C53" s="58"/>
      <c r="D53" s="59"/>
      <c r="E53" s="60"/>
      <c r="F53" s="60"/>
      <c r="G53" s="60"/>
      <c r="H53" s="60"/>
      <c r="I53" s="60"/>
      <c r="J53" s="60"/>
      <c r="K53" s="60"/>
      <c r="L53" s="60"/>
      <c r="M53" s="60"/>
      <c r="N53" s="60"/>
      <c r="O53" s="60"/>
      <c r="P53" s="60"/>
      <c r="Q53" s="60"/>
      <c r="R53" s="60"/>
      <c r="S53" s="60"/>
      <c r="T53" s="60"/>
    </row>
    <row r="54" spans="2:20" s="57" customFormat="1" ht="17.25">
      <c r="C54" s="58"/>
      <c r="D54" s="59"/>
      <c r="E54" s="60"/>
      <c r="F54" s="60"/>
      <c r="G54" s="60"/>
      <c r="H54" s="60"/>
      <c r="I54" s="60"/>
      <c r="J54" s="60"/>
      <c r="K54" s="60"/>
      <c r="L54" s="60"/>
      <c r="M54" s="60"/>
      <c r="N54" s="60"/>
      <c r="O54" s="60"/>
      <c r="P54" s="60"/>
      <c r="Q54" s="60"/>
      <c r="R54" s="60"/>
      <c r="S54" s="60"/>
      <c r="T54" s="60"/>
    </row>
    <row r="55" spans="2:20" s="57" customFormat="1" ht="17.25">
      <c r="C55" s="58"/>
      <c r="D55" s="59"/>
      <c r="E55" s="60"/>
      <c r="F55" s="60"/>
      <c r="G55" s="60"/>
      <c r="H55" s="60"/>
      <c r="I55" s="60"/>
      <c r="J55" s="60"/>
      <c r="K55" s="60"/>
      <c r="L55" s="60"/>
      <c r="M55" s="60"/>
      <c r="N55" s="60"/>
      <c r="O55" s="60"/>
      <c r="P55" s="60"/>
      <c r="Q55" s="60"/>
      <c r="R55" s="60"/>
      <c r="S55" s="60"/>
      <c r="T55" s="60"/>
    </row>
    <row r="56" spans="2:20" s="57" customFormat="1" ht="17.25">
      <c r="C56" s="58"/>
      <c r="D56" s="59"/>
      <c r="E56" s="60"/>
      <c r="F56" s="60"/>
      <c r="G56" s="60"/>
      <c r="H56" s="60"/>
      <c r="I56" s="60"/>
      <c r="J56" s="60"/>
      <c r="K56" s="60"/>
      <c r="L56" s="60"/>
      <c r="M56" s="60"/>
      <c r="N56" s="60"/>
      <c r="O56" s="60"/>
      <c r="P56" s="60"/>
      <c r="Q56" s="60"/>
      <c r="R56" s="60"/>
      <c r="S56" s="60"/>
      <c r="T56" s="60"/>
    </row>
    <row r="57" spans="2:20" s="57" customFormat="1" ht="17.25">
      <c r="C57" s="58"/>
      <c r="D57" s="59"/>
      <c r="E57" s="60"/>
      <c r="F57" s="60"/>
      <c r="G57" s="60"/>
      <c r="H57" s="60"/>
      <c r="I57" s="60"/>
      <c r="J57" s="60"/>
      <c r="K57" s="60"/>
      <c r="L57" s="60"/>
      <c r="M57" s="60"/>
      <c r="N57" s="60"/>
      <c r="O57" s="60"/>
      <c r="P57" s="60"/>
      <c r="Q57" s="60"/>
      <c r="R57" s="60"/>
      <c r="S57" s="60"/>
      <c r="T57" s="60"/>
    </row>
    <row r="58" spans="2:20" s="57" customFormat="1" ht="17.25">
      <c r="C58" s="58"/>
      <c r="D58" s="59"/>
      <c r="E58" s="60"/>
      <c r="F58" s="60"/>
      <c r="G58" s="60"/>
      <c r="H58" s="60"/>
      <c r="I58" s="60"/>
      <c r="J58" s="60"/>
      <c r="K58" s="60"/>
      <c r="L58" s="60"/>
      <c r="M58" s="60"/>
      <c r="N58" s="60"/>
      <c r="O58" s="60"/>
      <c r="P58" s="60"/>
      <c r="Q58" s="60"/>
      <c r="R58" s="60"/>
      <c r="S58" s="60"/>
      <c r="T58" s="60"/>
    </row>
    <row r="59" spans="2:20" s="57" customFormat="1" ht="17.25">
      <c r="C59" s="58"/>
      <c r="D59" s="59"/>
      <c r="E59" s="60"/>
      <c r="F59" s="60"/>
      <c r="G59" s="60"/>
      <c r="H59" s="60"/>
      <c r="I59" s="60"/>
      <c r="J59" s="60"/>
      <c r="K59" s="60"/>
      <c r="L59" s="60"/>
      <c r="M59" s="60"/>
      <c r="N59" s="60"/>
      <c r="O59" s="60"/>
      <c r="P59" s="60"/>
      <c r="Q59" s="60"/>
      <c r="R59" s="60"/>
      <c r="S59" s="60"/>
      <c r="T59" s="60"/>
    </row>
    <row r="60" spans="2:20" s="57" customFormat="1" ht="17.25">
      <c r="C60" s="58"/>
      <c r="D60" s="59"/>
      <c r="E60" s="60"/>
      <c r="F60" s="60"/>
      <c r="G60" s="60"/>
      <c r="H60" s="60"/>
      <c r="I60" s="60"/>
      <c r="J60" s="60"/>
      <c r="K60" s="60"/>
      <c r="L60" s="60"/>
      <c r="M60" s="60"/>
      <c r="N60" s="60"/>
      <c r="O60" s="60"/>
      <c r="P60" s="60"/>
      <c r="Q60" s="60"/>
      <c r="R60" s="60"/>
      <c r="S60" s="60"/>
      <c r="T60" s="60"/>
    </row>
    <row r="61" spans="2:20" s="57" customFormat="1" ht="17.25">
      <c r="C61" s="58"/>
      <c r="D61" s="59"/>
      <c r="E61" s="60"/>
      <c r="F61" s="60"/>
      <c r="G61" s="60"/>
      <c r="H61" s="60"/>
      <c r="I61" s="60"/>
      <c r="J61" s="60"/>
      <c r="K61" s="60"/>
      <c r="L61" s="60"/>
      <c r="M61" s="60"/>
      <c r="N61" s="60"/>
      <c r="O61" s="60"/>
      <c r="P61" s="60"/>
      <c r="Q61" s="60"/>
      <c r="R61" s="60"/>
      <c r="S61" s="60"/>
      <c r="T61" s="60"/>
    </row>
    <row r="62" spans="2:20" s="57" customFormat="1" ht="17.25">
      <c r="C62" s="58"/>
      <c r="D62" s="59"/>
      <c r="E62" s="60"/>
      <c r="F62" s="60"/>
      <c r="G62" s="60"/>
      <c r="H62" s="60"/>
      <c r="I62" s="60"/>
      <c r="J62" s="60"/>
      <c r="K62" s="60"/>
      <c r="L62" s="60"/>
      <c r="M62" s="60"/>
      <c r="N62" s="60"/>
      <c r="O62" s="60"/>
      <c r="P62" s="60"/>
      <c r="Q62" s="60"/>
      <c r="R62" s="60"/>
      <c r="S62" s="60"/>
      <c r="T62" s="60"/>
    </row>
    <row r="63" spans="2:20" s="39" customFormat="1" ht="17.25">
      <c r="B63" s="112"/>
      <c r="C63" s="112"/>
      <c r="D63" s="113"/>
      <c r="E63" s="114"/>
      <c r="F63" s="114"/>
      <c r="G63" s="114"/>
      <c r="H63" s="114"/>
      <c r="I63" s="114"/>
      <c r="J63" s="114"/>
      <c r="K63" s="114"/>
      <c r="L63" s="114"/>
      <c r="M63" s="114"/>
      <c r="N63" s="114"/>
      <c r="O63" s="114"/>
      <c r="P63" s="114"/>
      <c r="Q63" s="114"/>
      <c r="R63" s="114"/>
      <c r="S63" s="114"/>
      <c r="T63" s="114"/>
    </row>
    <row r="64" spans="2:20" s="57" customFormat="1" ht="17.25">
      <c r="C64" s="58"/>
      <c r="D64" s="59"/>
      <c r="E64" s="60"/>
      <c r="F64" s="60"/>
      <c r="G64" s="60"/>
      <c r="H64" s="60"/>
      <c r="I64" s="60"/>
      <c r="J64" s="60"/>
      <c r="K64" s="60"/>
      <c r="L64" s="60"/>
      <c r="M64" s="60"/>
      <c r="N64" s="60"/>
      <c r="O64" s="60"/>
      <c r="P64" s="60"/>
      <c r="Q64" s="60"/>
      <c r="R64" s="60"/>
      <c r="S64" s="60"/>
      <c r="T64" s="60"/>
    </row>
    <row r="65" spans="1:25" s="39" customFormat="1" ht="17.25">
      <c r="B65" s="112"/>
      <c r="C65" s="112"/>
      <c r="D65" s="113"/>
      <c r="E65" s="114"/>
      <c r="F65" s="114"/>
      <c r="G65" s="114"/>
      <c r="H65" s="114"/>
      <c r="I65" s="114"/>
      <c r="J65" s="114"/>
      <c r="K65" s="114"/>
      <c r="L65" s="114"/>
      <c r="M65" s="114"/>
      <c r="N65" s="114"/>
      <c r="O65" s="114"/>
      <c r="P65" s="114"/>
      <c r="Q65" s="114"/>
      <c r="R65" s="114"/>
      <c r="S65" s="114"/>
      <c r="T65" s="114"/>
    </row>
    <row r="66" spans="1:25" s="57" customFormat="1" ht="17.25">
      <c r="C66" s="58"/>
      <c r="D66" s="59"/>
      <c r="E66" s="60"/>
      <c r="F66" s="60"/>
      <c r="G66" s="60"/>
      <c r="H66" s="60"/>
      <c r="I66" s="60"/>
      <c r="J66" s="60"/>
      <c r="K66" s="60"/>
      <c r="L66" s="60"/>
      <c r="M66" s="60"/>
      <c r="N66" s="60"/>
      <c r="O66" s="60"/>
      <c r="P66" s="60"/>
      <c r="Q66" s="60"/>
      <c r="R66" s="60"/>
      <c r="S66" s="60"/>
      <c r="T66" s="60"/>
    </row>
    <row r="67" spans="1:25" s="39" customFormat="1" ht="17.25">
      <c r="B67" s="112"/>
      <c r="C67" s="112"/>
      <c r="D67" s="113"/>
      <c r="E67" s="114"/>
      <c r="F67" s="114"/>
      <c r="G67" s="114"/>
      <c r="H67" s="114"/>
      <c r="I67" s="114"/>
      <c r="J67" s="114"/>
      <c r="K67" s="114"/>
      <c r="L67" s="114"/>
      <c r="M67" s="114"/>
      <c r="N67" s="114"/>
      <c r="O67" s="114"/>
      <c r="P67" s="114"/>
      <c r="Q67" s="114"/>
      <c r="R67" s="114"/>
      <c r="S67" s="114"/>
      <c r="T67" s="114"/>
    </row>
    <row r="68" spans="1:25" s="57" customFormat="1" ht="17.25">
      <c r="C68" s="58"/>
      <c r="D68" s="59"/>
      <c r="E68" s="60"/>
      <c r="F68" s="60"/>
      <c r="G68" s="60"/>
      <c r="H68" s="60"/>
      <c r="I68" s="60"/>
      <c r="J68" s="60"/>
      <c r="K68" s="60"/>
      <c r="L68" s="60"/>
      <c r="M68" s="60"/>
      <c r="N68" s="60"/>
      <c r="O68" s="60"/>
      <c r="P68" s="60"/>
      <c r="Q68" s="60"/>
      <c r="R68" s="60"/>
      <c r="S68" s="60"/>
      <c r="T68" s="60"/>
    </row>
    <row r="69" spans="1:25" s="39" customFormat="1" ht="17.25">
      <c r="B69" s="112"/>
      <c r="C69" s="112"/>
      <c r="D69" s="113"/>
      <c r="E69" s="114"/>
      <c r="F69" s="114"/>
      <c r="G69" s="114"/>
      <c r="H69" s="114"/>
      <c r="I69" s="114"/>
      <c r="J69" s="114"/>
      <c r="K69" s="114"/>
      <c r="L69" s="114"/>
      <c r="M69" s="114"/>
      <c r="N69" s="114"/>
      <c r="O69" s="114"/>
      <c r="P69" s="114"/>
      <c r="Q69" s="114"/>
      <c r="R69" s="114"/>
      <c r="S69" s="114"/>
      <c r="T69" s="114"/>
    </row>
    <row r="70" spans="1:25" s="57" customFormat="1" ht="17.25">
      <c r="C70" s="58"/>
      <c r="D70" s="59"/>
      <c r="E70" s="60"/>
      <c r="F70" s="60"/>
      <c r="G70" s="60"/>
      <c r="H70" s="60"/>
      <c r="I70" s="60"/>
      <c r="J70" s="60"/>
      <c r="K70" s="60"/>
      <c r="L70" s="60"/>
      <c r="M70" s="60"/>
      <c r="N70" s="60"/>
      <c r="O70" s="60"/>
      <c r="P70" s="60"/>
      <c r="Q70" s="60"/>
      <c r="R70" s="60"/>
      <c r="S70" s="60"/>
      <c r="T70" s="60"/>
    </row>
    <row r="71" spans="1:25" s="57" customFormat="1" ht="17.25">
      <c r="C71" s="58"/>
      <c r="D71" s="59"/>
      <c r="E71" s="60"/>
      <c r="F71" s="60"/>
      <c r="G71" s="60"/>
      <c r="H71" s="60"/>
      <c r="I71" s="60"/>
      <c r="J71" s="60"/>
      <c r="K71" s="60"/>
      <c r="L71" s="60"/>
      <c r="M71" s="60"/>
      <c r="N71" s="60"/>
      <c r="O71" s="60"/>
      <c r="P71" s="60"/>
      <c r="Q71" s="60"/>
      <c r="R71" s="60"/>
      <c r="S71" s="60"/>
      <c r="T71" s="60"/>
    </row>
    <row r="72" spans="1:25" s="57" customFormat="1" ht="17.25">
      <c r="C72" s="58"/>
      <c r="D72" s="59"/>
      <c r="E72" s="60"/>
      <c r="F72" s="60"/>
      <c r="G72" s="60"/>
      <c r="H72" s="60"/>
      <c r="I72" s="60"/>
      <c r="J72" s="60"/>
      <c r="K72" s="60"/>
      <c r="L72" s="60"/>
      <c r="M72" s="60"/>
      <c r="N72" s="60"/>
      <c r="O72" s="60"/>
      <c r="P72" s="60"/>
      <c r="Q72" s="60"/>
      <c r="R72" s="60"/>
      <c r="S72" s="60"/>
      <c r="T72" s="60"/>
    </row>
    <row r="73" spans="1:25" s="57" customFormat="1" ht="17.25">
      <c r="C73" s="58"/>
      <c r="D73" s="59"/>
      <c r="E73" s="60"/>
      <c r="F73" s="60"/>
      <c r="G73" s="60"/>
      <c r="H73" s="60"/>
      <c r="I73" s="60"/>
      <c r="J73" s="60"/>
      <c r="K73" s="60"/>
      <c r="L73" s="60"/>
      <c r="M73" s="60"/>
      <c r="N73" s="60"/>
      <c r="O73" s="60"/>
      <c r="P73" s="60"/>
      <c r="Q73" s="60"/>
      <c r="R73" s="60"/>
      <c r="S73" s="60"/>
      <c r="T73" s="60"/>
    </row>
    <row r="74" spans="1:25" s="57" customFormat="1" ht="17.25">
      <c r="C74" s="58"/>
      <c r="D74" s="59"/>
      <c r="E74" s="60"/>
      <c r="F74" s="60"/>
      <c r="G74" s="60"/>
      <c r="H74" s="60"/>
      <c r="I74" s="60"/>
      <c r="J74" s="60"/>
      <c r="K74" s="60"/>
      <c r="L74" s="60"/>
      <c r="M74" s="60"/>
      <c r="N74" s="60"/>
      <c r="O74" s="60"/>
      <c r="P74" s="60"/>
      <c r="Q74" s="60"/>
      <c r="R74" s="60"/>
      <c r="S74" s="60"/>
      <c r="T74" s="60"/>
    </row>
    <row r="75" spans="1:25" ht="17.25" hidden="1" customHeight="1">
      <c r="E75" s="154" t="s">
        <v>201</v>
      </c>
      <c r="F75" s="154"/>
      <c r="G75" s="154"/>
      <c r="H75" s="154"/>
      <c r="I75" s="154"/>
      <c r="J75" s="154"/>
      <c r="K75" s="154"/>
      <c r="L75" s="117" t="s">
        <v>202</v>
      </c>
      <c r="M75" s="117"/>
      <c r="N75" s="117"/>
      <c r="O75" s="117"/>
      <c r="P75" s="117"/>
      <c r="Q75" s="117"/>
      <c r="R75" s="117"/>
      <c r="S75" s="117"/>
      <c r="U75" s="62"/>
      <c r="V75" s="62"/>
    </row>
    <row r="76" spans="1:25" ht="13.5">
      <c r="B76" s="63"/>
      <c r="C76" s="64"/>
      <c r="D76" s="65">
        <f>E11</f>
        <v>0</v>
      </c>
      <c r="E76" s="66"/>
      <c r="F76" s="64" t="s">
        <v>204</v>
      </c>
      <c r="G76" s="155" t="s">
        <v>205</v>
      </c>
      <c r="H76" s="155"/>
      <c r="I76" s="156" t="s">
        <v>207</v>
      </c>
      <c r="J76" s="156"/>
      <c r="K76" s="157"/>
      <c r="L76" s="66" t="s">
        <v>206</v>
      </c>
      <c r="M76" s="67"/>
      <c r="N76" s="67"/>
      <c r="O76" s="67"/>
      <c r="P76" s="67"/>
      <c r="Q76" s="64" t="s">
        <v>57</v>
      </c>
      <c r="R76" s="64"/>
      <c r="S76" s="68"/>
      <c r="T76" s="63"/>
      <c r="U76" s="69">
        <f>E11</f>
        <v>0</v>
      </c>
      <c r="V76" s="69" t="s">
        <v>223</v>
      </c>
      <c r="W76" s="70">
        <f>T11</f>
        <v>0</v>
      </c>
      <c r="X76" s="71" t="s">
        <v>223</v>
      </c>
    </row>
    <row r="77" spans="1:25" ht="13.5">
      <c r="B77" s="72" t="s">
        <v>9</v>
      </c>
      <c r="C77" s="73">
        <f>E16</f>
        <v>0</v>
      </c>
      <c r="D77" s="118" t="e">
        <f>E14</f>
        <v>#DIV/0!</v>
      </c>
      <c r="E77" s="75">
        <f>IF(AND(OR($E$11='Drop Down Menus'!$A$6,$E$11='Drop Down Menus'!$A$7,$E$11='Drop Down Menus'!$A$8,$E$11='Drop Down Menus'!$A$9),$T$11='Drop Down Menus'!$D$4),$T$11,0)</f>
        <v>0</v>
      </c>
      <c r="F77" s="76" t="e">
        <f>(IF((($E$14+$T$14)*325)&lt;=4000,$T$14,"MAX DOSAGE EXCEEDED"))</f>
        <v>#DIV/0!</v>
      </c>
      <c r="G77" s="75">
        <f>IF(AND(OR($E$11='Drop Down Menus'!$A$6,$E$11='Drop Down Menus'!$A$7,$E$11='Drop Down Menus'!$A$8,$E$11='Drop Down Menus'!$A$9),$T$11='Drop Down Menus'!$H$4),$T$11,0)</f>
        <v>0</v>
      </c>
      <c r="H77" s="76" t="e">
        <f>(IF((($E$14*325)+($T$14*500)&lt;=4000),$T$14,"MAX DOSAGE EXCEEDED"))</f>
        <v>#DIV/0!</v>
      </c>
      <c r="I77" s="77" t="str">
        <f>IF(OR(E77&gt;0,G77&gt;0),K77, "")</f>
        <v/>
      </c>
      <c r="J77" s="78" t="e">
        <f>IF(AND(OR(E77&gt;0,G77&gt;0),(OR(F77=$L$124,H77=$L$124))),$L$124,K77)</f>
        <v>#DIV/0!</v>
      </c>
      <c r="K77" s="79" t="e">
        <f>T14</f>
        <v>#DIV/0!</v>
      </c>
      <c r="L77" s="75">
        <f>IF(AND(OR($E$11='Drop Down Menus'!$A$10,$E$11='Drop Down Menus'!$A$11,$E$11='Drop Down Menus'!$A$12,$E$11='Drop Down Menus'!$A$13),OR($T$11='Drop Down Menus'!$D$5,$T$11='Drop Down Menus'!$G$62,$T$11='Drop Down Menus'!$G$63,$T$11='Drop Down Menus'!$G$64)),$T$11,0)</f>
        <v>0</v>
      </c>
      <c r="M77" s="80" t="e">
        <f>IF((($E$14+$T$14)*200)&lt;=3200,$T$14,"MAX DOSAGE EXCEEDED")</f>
        <v>#DIV/0!</v>
      </c>
      <c r="N77" s="81"/>
      <c r="O77" s="80"/>
      <c r="P77" s="80" t="str">
        <f>IF(L77&gt;0, Q77, "")</f>
        <v/>
      </c>
      <c r="Q77" s="76" t="e">
        <f>IF((($E$14+$T$14)*200)&lt;=3200,$T$14,"MAX DOSAGE EXCEEDED")</f>
        <v>#DIV/0!</v>
      </c>
      <c r="R77" s="79" t="e">
        <f>T14</f>
        <v>#DIV/0!</v>
      </c>
      <c r="S77" s="77" t="e">
        <f t="shared" ref="S77:S122" si="1">IF(OR(J77=$L$124,P77=$L$124),$L$124,K77)</f>
        <v>#DIV/0!</v>
      </c>
      <c r="T77" s="127">
        <f t="shared" ref="T77:T121" si="2">C77</f>
        <v>0</v>
      </c>
      <c r="U77" s="83" t="e">
        <f t="shared" ref="U77:U121" si="3">IF(D77&lt;=0,"",D77)</f>
        <v>#DIV/0!</v>
      </c>
      <c r="V77" s="83"/>
      <c r="W77" s="71" t="e">
        <f>IF(S77&gt;0, S77, "")</f>
        <v>#DIV/0!</v>
      </c>
      <c r="X77" s="71"/>
    </row>
    <row r="78" spans="1:25" ht="13.5">
      <c r="B78" s="72" t="s">
        <v>10</v>
      </c>
      <c r="C78" s="73">
        <f>C77+1</f>
        <v>1</v>
      </c>
      <c r="D78" s="84" t="e">
        <f t="shared" ref="D78:D121" si="4">D77-($E$14*$E$15)</f>
        <v>#DIV/0!</v>
      </c>
      <c r="E78" s="75">
        <f>IF(AND(OR($E$11='Drop Down Menus'!$A$6,$E$11='Drop Down Menus'!$A$7,$E$11='Drop Down Menus'!$A$8,$E$11='Drop Down Menus'!$A$9),$T$11='Drop Down Menus'!$D$4),$T$11,0)</f>
        <v>0</v>
      </c>
      <c r="F78" s="76" t="e">
        <f t="shared" ref="F78:F121" si="5">IF((($E$14+$T$14)*325)&lt;=4000,$T$14,"MAX DOSAGE EXCEEDED")</f>
        <v>#DIV/0!</v>
      </c>
      <c r="G78" s="75">
        <f>IF(AND(OR($E$11='Drop Down Menus'!$A$6,$E$11='Drop Down Menus'!$A$7,$E$11='Drop Down Menus'!$A$8,$E$11='Drop Down Menus'!$A$9),$T$11='Drop Down Menus'!$H$4),$T$11,0)</f>
        <v>0</v>
      </c>
      <c r="H78" s="76" t="e">
        <f t="shared" ref="H78:H121" si="6">(IF((($E$14*325)+($T$14*500)&lt;=4000),$T$14,"MAX DOSAGE EXCEEDED"))</f>
        <v>#DIV/0!</v>
      </c>
      <c r="I78" s="77" t="str">
        <f t="shared" ref="I78:I121" si="7">IF(E78&gt;0,K78, "")</f>
        <v/>
      </c>
      <c r="J78" s="78" t="e">
        <f t="shared" ref="J78:J121" si="8">IF(AND(OR(E78&gt;0,G78&gt;0),(OR(F78=$L$124,H78=$L$124))),$L$124,K78)</f>
        <v>#DIV/0!</v>
      </c>
      <c r="K78" s="79" t="e">
        <f t="shared" ref="K78:K121" si="9">K77+($K$77*$T$15)</f>
        <v>#DIV/0!</v>
      </c>
      <c r="L78" s="75">
        <f>IF(AND(OR($E$11='Drop Down Menus'!$A$10,$E$11='Drop Down Menus'!$A$11,$E$11='Drop Down Menus'!$A$12,$E$11='Drop Down Menus'!$A$13),OR($T$11='Drop Down Menus'!$D$5,$T$11='Drop Down Menus'!$G$62,$T$11='Drop Down Menus'!$G$63,$T$11='Drop Down Menus'!$G$64)),$T$11,0)</f>
        <v>0</v>
      </c>
      <c r="M78" s="80" t="e">
        <f t="shared" ref="M78:M121" si="10">IF((($E$14+$T$14)*200)&lt;=3200,$T$14,"MAX DOSAGE EXCEEDED")</f>
        <v>#DIV/0!</v>
      </c>
      <c r="N78" s="81"/>
      <c r="O78" s="80"/>
      <c r="P78" s="80" t="str">
        <f t="shared" ref="P78:P121" si="11">IF(L78&gt;0, Q78, "")</f>
        <v/>
      </c>
      <c r="Q78" s="76" t="e">
        <f t="shared" ref="Q78:Q121" si="12">IF((($E$14+$T$14)*200)&lt;=3200,$T$14,"MAX DOSAGE EXCEEDED")</f>
        <v>#DIV/0!</v>
      </c>
      <c r="R78" s="79" t="e">
        <f>R77+($T$14*$T$15)</f>
        <v>#DIV/0!</v>
      </c>
      <c r="S78" s="77" t="e">
        <f t="shared" si="1"/>
        <v>#DIV/0!</v>
      </c>
      <c r="T78" s="127">
        <f t="shared" si="2"/>
        <v>1</v>
      </c>
      <c r="U78" s="83" t="e">
        <f t="shared" si="3"/>
        <v>#DIV/0!</v>
      </c>
      <c r="V78" s="83"/>
      <c r="W78" s="71" t="e">
        <f t="shared" ref="W78:W106" si="13">IF(S78&gt;0, S78, "")</f>
        <v>#DIV/0!</v>
      </c>
      <c r="X78" s="71"/>
    </row>
    <row r="79" spans="1:25" s="85" customFormat="1" ht="13.5">
      <c r="A79" s="86"/>
      <c r="B79" s="87" t="s">
        <v>11</v>
      </c>
      <c r="C79" s="88">
        <f>C78+1</f>
        <v>2</v>
      </c>
      <c r="D79" s="89" t="e">
        <f t="shared" si="4"/>
        <v>#DIV/0!</v>
      </c>
      <c r="E79" s="75">
        <f>IF(AND(OR($E$11='Drop Down Menus'!$A$6,$E$11='Drop Down Menus'!$A$7,$E$11='Drop Down Menus'!$A$8,$E$11='Drop Down Menus'!$A$9),$T$11='Drop Down Menus'!$D$4),$T$11,0)</f>
        <v>0</v>
      </c>
      <c r="F79" s="90" t="e">
        <f t="shared" si="5"/>
        <v>#DIV/0!</v>
      </c>
      <c r="G79" s="75">
        <f>IF(AND(OR($E$11='Drop Down Menus'!$A$6,$E$11='Drop Down Menus'!$A$7,$E$11='Drop Down Menus'!$A$8,$E$11='Drop Down Menus'!$A$9),$T$11='Drop Down Menus'!$H$4),$T$11,0)</f>
        <v>0</v>
      </c>
      <c r="H79" s="76" t="e">
        <f t="shared" si="6"/>
        <v>#DIV/0!</v>
      </c>
      <c r="I79" s="77" t="str">
        <f t="shared" si="7"/>
        <v/>
      </c>
      <c r="J79" s="78" t="e">
        <f t="shared" si="8"/>
        <v>#DIV/0!</v>
      </c>
      <c r="K79" s="91" t="e">
        <f t="shared" si="9"/>
        <v>#DIV/0!</v>
      </c>
      <c r="L79" s="75">
        <f>IF(AND(OR($E$11='Drop Down Menus'!$A$10,$E$11='Drop Down Menus'!$A$11,$E$11='Drop Down Menus'!$A$12,$E$11='Drop Down Menus'!$A$13),OR($T$11='Drop Down Menus'!$D$5,$T$11='Drop Down Menus'!$G$62,$T$11='Drop Down Menus'!$G$63,$T$11='Drop Down Menus'!$G$64)),$T$11,0)</f>
        <v>0</v>
      </c>
      <c r="M79" s="80" t="e">
        <f t="shared" si="10"/>
        <v>#DIV/0!</v>
      </c>
      <c r="N79" s="92"/>
      <c r="O79" s="80"/>
      <c r="P79" s="80" t="str">
        <f t="shared" si="11"/>
        <v/>
      </c>
      <c r="Q79" s="90" t="e">
        <f t="shared" si="12"/>
        <v>#DIV/0!</v>
      </c>
      <c r="R79" s="91" t="e">
        <f t="shared" ref="R79:R121" si="14">R78+($T$14*$T$15)</f>
        <v>#DIV/0!</v>
      </c>
      <c r="S79" s="77" t="e">
        <f t="shared" si="1"/>
        <v>#DIV/0!</v>
      </c>
      <c r="T79" s="128">
        <f t="shared" si="2"/>
        <v>2</v>
      </c>
      <c r="U79" s="94" t="e">
        <f t="shared" si="3"/>
        <v>#DIV/0!</v>
      </c>
      <c r="V79" s="94"/>
      <c r="W79" s="71" t="e">
        <f t="shared" si="13"/>
        <v>#DIV/0!</v>
      </c>
      <c r="X79" s="95"/>
      <c r="Y79" s="85" t="s">
        <v>56</v>
      </c>
    </row>
    <row r="80" spans="1:25" ht="16.5" customHeight="1">
      <c r="B80" s="72" t="s">
        <v>12</v>
      </c>
      <c r="C80" s="73">
        <f>C79+1</f>
        <v>3</v>
      </c>
      <c r="D80" s="84" t="e">
        <f t="shared" si="4"/>
        <v>#DIV/0!</v>
      </c>
      <c r="E80" s="75">
        <f>IF(AND(OR($E$11='Drop Down Menus'!$A$6,$E$11='Drop Down Menus'!$A$7,$E$11='Drop Down Menus'!$A$8,$E$11='Drop Down Menus'!$A$9),$T$11='Drop Down Menus'!$D$4),$T$11,0)</f>
        <v>0</v>
      </c>
      <c r="F80" s="76" t="e">
        <f t="shared" si="5"/>
        <v>#DIV/0!</v>
      </c>
      <c r="G80" s="75">
        <f>IF(AND(OR($E$11='Drop Down Menus'!$A$6,$E$11='Drop Down Menus'!$A$7,$E$11='Drop Down Menus'!$A$8,$E$11='Drop Down Menus'!$A$9),$T$11='Drop Down Menus'!$H$4),$T$11,0)</f>
        <v>0</v>
      </c>
      <c r="H80" s="76" t="e">
        <f t="shared" si="6"/>
        <v>#DIV/0!</v>
      </c>
      <c r="I80" s="77" t="str">
        <f t="shared" si="7"/>
        <v/>
      </c>
      <c r="J80" s="78" t="e">
        <f t="shared" si="8"/>
        <v>#DIV/0!</v>
      </c>
      <c r="K80" s="79" t="e">
        <f t="shared" si="9"/>
        <v>#DIV/0!</v>
      </c>
      <c r="L80" s="75">
        <f>IF(AND(OR($E$11='Drop Down Menus'!$A$10,$E$11='Drop Down Menus'!$A$11,$E$11='Drop Down Menus'!$A$12,$E$11='Drop Down Menus'!$A$13),OR($T$11='Drop Down Menus'!$D$5,$T$11='Drop Down Menus'!$G$62,$T$11='Drop Down Menus'!$G$63,$T$11='Drop Down Menus'!$G$64)),$T$11,0)</f>
        <v>0</v>
      </c>
      <c r="M80" s="80" t="e">
        <f t="shared" si="10"/>
        <v>#DIV/0!</v>
      </c>
      <c r="N80" s="81"/>
      <c r="O80" s="80"/>
      <c r="P80" s="80" t="str">
        <f t="shared" si="11"/>
        <v/>
      </c>
      <c r="Q80" s="76" t="e">
        <f t="shared" si="12"/>
        <v>#DIV/0!</v>
      </c>
      <c r="R80" s="79" t="e">
        <f t="shared" si="14"/>
        <v>#DIV/0!</v>
      </c>
      <c r="S80" s="77" t="e">
        <f t="shared" si="1"/>
        <v>#DIV/0!</v>
      </c>
      <c r="T80" s="127">
        <f t="shared" si="2"/>
        <v>3</v>
      </c>
      <c r="U80" s="83" t="e">
        <f t="shared" si="3"/>
        <v>#DIV/0!</v>
      </c>
      <c r="V80" s="83"/>
      <c r="W80" s="71" t="e">
        <f t="shared" si="13"/>
        <v>#DIV/0!</v>
      </c>
      <c r="X80" s="71"/>
    </row>
    <row r="81" spans="1:25" ht="13.5">
      <c r="B81" s="72" t="s">
        <v>13</v>
      </c>
      <c r="C81" s="73">
        <f t="shared" ref="C81:C118" si="15">C80+1</f>
        <v>4</v>
      </c>
      <c r="D81" s="84" t="e">
        <f t="shared" si="4"/>
        <v>#DIV/0!</v>
      </c>
      <c r="E81" s="75">
        <f>IF(AND(OR($E$11='Drop Down Menus'!$A$6,$E$11='Drop Down Menus'!$A$7,$E$11='Drop Down Menus'!$A$8,$E$11='Drop Down Menus'!$A$9),$T$11='Drop Down Menus'!$D$4),$T$11,0)</f>
        <v>0</v>
      </c>
      <c r="F81" s="76" t="e">
        <f t="shared" si="5"/>
        <v>#DIV/0!</v>
      </c>
      <c r="G81" s="75">
        <f>IF(AND(OR($E$11='Drop Down Menus'!$A$6,$E$11='Drop Down Menus'!$A$7,$E$11='Drop Down Menus'!$A$8,$E$11='Drop Down Menus'!$A$9),$T$11='Drop Down Menus'!$H$4),$T$11,0)</f>
        <v>0</v>
      </c>
      <c r="H81" s="76" t="e">
        <f t="shared" si="6"/>
        <v>#DIV/0!</v>
      </c>
      <c r="I81" s="77" t="str">
        <f t="shared" si="7"/>
        <v/>
      </c>
      <c r="J81" s="78" t="e">
        <f t="shared" si="8"/>
        <v>#DIV/0!</v>
      </c>
      <c r="K81" s="79" t="e">
        <f t="shared" si="9"/>
        <v>#DIV/0!</v>
      </c>
      <c r="L81" s="75">
        <f>IF(AND(OR($E$11='Drop Down Menus'!$A$10,$E$11='Drop Down Menus'!$A$11,$E$11='Drop Down Menus'!$A$12,$E$11='Drop Down Menus'!$A$13),OR($T$11='Drop Down Menus'!$D$5,$T$11='Drop Down Menus'!$G$62,$T$11='Drop Down Menus'!$G$63,$T$11='Drop Down Menus'!$G$64)),$T$11,0)</f>
        <v>0</v>
      </c>
      <c r="M81" s="80" t="e">
        <f t="shared" si="10"/>
        <v>#DIV/0!</v>
      </c>
      <c r="N81" s="81"/>
      <c r="O81" s="80"/>
      <c r="P81" s="80" t="str">
        <f t="shared" si="11"/>
        <v/>
      </c>
      <c r="Q81" s="76" t="e">
        <f t="shared" si="12"/>
        <v>#DIV/0!</v>
      </c>
      <c r="R81" s="79" t="e">
        <f t="shared" si="14"/>
        <v>#DIV/0!</v>
      </c>
      <c r="S81" s="77" t="e">
        <f t="shared" si="1"/>
        <v>#DIV/0!</v>
      </c>
      <c r="T81" s="127">
        <f t="shared" si="2"/>
        <v>4</v>
      </c>
      <c r="U81" s="83" t="e">
        <f t="shared" si="3"/>
        <v>#DIV/0!</v>
      </c>
      <c r="V81" s="83"/>
      <c r="W81" s="71" t="e">
        <f t="shared" si="13"/>
        <v>#DIV/0!</v>
      </c>
      <c r="X81" s="71"/>
    </row>
    <row r="82" spans="1:25" ht="13.5">
      <c r="B82" s="72" t="s">
        <v>14</v>
      </c>
      <c r="C82" s="73">
        <f t="shared" si="15"/>
        <v>5</v>
      </c>
      <c r="D82" s="84" t="e">
        <f t="shared" si="4"/>
        <v>#DIV/0!</v>
      </c>
      <c r="E82" s="75">
        <f>IF(AND(OR($E$11='Drop Down Menus'!$A$6,$E$11='Drop Down Menus'!$A$7,$E$11='Drop Down Menus'!$A$8,$E$11='Drop Down Menus'!$A$9),$T$11='Drop Down Menus'!$D$4),$T$11,0)</f>
        <v>0</v>
      </c>
      <c r="F82" s="76" t="e">
        <f t="shared" si="5"/>
        <v>#DIV/0!</v>
      </c>
      <c r="G82" s="75">
        <f>IF(AND(OR($E$11='Drop Down Menus'!$A$6,$E$11='Drop Down Menus'!$A$7,$E$11='Drop Down Menus'!$A$8,$E$11='Drop Down Menus'!$A$9),$T$11='Drop Down Menus'!$H$4),$T$11,0)</f>
        <v>0</v>
      </c>
      <c r="H82" s="76" t="e">
        <f t="shared" si="6"/>
        <v>#DIV/0!</v>
      </c>
      <c r="I82" s="77" t="str">
        <f t="shared" si="7"/>
        <v/>
      </c>
      <c r="J82" s="78" t="e">
        <f t="shared" si="8"/>
        <v>#DIV/0!</v>
      </c>
      <c r="K82" s="79" t="e">
        <f t="shared" si="9"/>
        <v>#DIV/0!</v>
      </c>
      <c r="L82" s="75">
        <f>IF(AND(OR($E$11='Drop Down Menus'!$A$10,$E$11='Drop Down Menus'!$A$11,$E$11='Drop Down Menus'!$A$12,$E$11='Drop Down Menus'!$A$13),OR($T$11='Drop Down Menus'!$D$5,$T$11='Drop Down Menus'!$G$62,$T$11='Drop Down Menus'!$G$63,$T$11='Drop Down Menus'!$G$64)),$T$11,0)</f>
        <v>0</v>
      </c>
      <c r="M82" s="80" t="e">
        <f t="shared" si="10"/>
        <v>#DIV/0!</v>
      </c>
      <c r="N82" s="81"/>
      <c r="O82" s="80"/>
      <c r="P82" s="80" t="str">
        <f t="shared" si="11"/>
        <v/>
      </c>
      <c r="Q82" s="76" t="e">
        <f t="shared" si="12"/>
        <v>#DIV/0!</v>
      </c>
      <c r="R82" s="79" t="e">
        <f t="shared" si="14"/>
        <v>#DIV/0!</v>
      </c>
      <c r="S82" s="77" t="e">
        <f t="shared" si="1"/>
        <v>#DIV/0!</v>
      </c>
      <c r="T82" s="127">
        <f t="shared" si="2"/>
        <v>5</v>
      </c>
      <c r="U82" s="83" t="e">
        <f t="shared" si="3"/>
        <v>#DIV/0!</v>
      </c>
      <c r="V82" s="83"/>
      <c r="W82" s="71" t="e">
        <f t="shared" si="13"/>
        <v>#DIV/0!</v>
      </c>
      <c r="X82" s="71"/>
    </row>
    <row r="83" spans="1:25" ht="13.5">
      <c r="B83" s="72" t="s">
        <v>15</v>
      </c>
      <c r="C83" s="73">
        <f t="shared" si="15"/>
        <v>6</v>
      </c>
      <c r="D83" s="84" t="e">
        <f t="shared" si="4"/>
        <v>#DIV/0!</v>
      </c>
      <c r="E83" s="75">
        <f>IF(AND(OR($E$11='Drop Down Menus'!$A$6,$E$11='Drop Down Menus'!$A$7,$E$11='Drop Down Menus'!$A$8,$E$11='Drop Down Menus'!$A$9),$T$11='Drop Down Menus'!$D$4),$T$11,0)</f>
        <v>0</v>
      </c>
      <c r="F83" s="76" t="e">
        <f t="shared" si="5"/>
        <v>#DIV/0!</v>
      </c>
      <c r="G83" s="75">
        <f>IF(AND(OR($E$11='Drop Down Menus'!$A$6,$E$11='Drop Down Menus'!$A$7,$E$11='Drop Down Menus'!$A$8,$E$11='Drop Down Menus'!$A$9),$T$11='Drop Down Menus'!$H$4),$T$11,0)</f>
        <v>0</v>
      </c>
      <c r="H83" s="76" t="e">
        <f t="shared" si="6"/>
        <v>#DIV/0!</v>
      </c>
      <c r="I83" s="77" t="str">
        <f t="shared" si="7"/>
        <v/>
      </c>
      <c r="J83" s="78" t="e">
        <f t="shared" si="8"/>
        <v>#DIV/0!</v>
      </c>
      <c r="K83" s="79" t="e">
        <f t="shared" si="9"/>
        <v>#DIV/0!</v>
      </c>
      <c r="L83" s="75">
        <f>IF(AND(OR($E$11='Drop Down Menus'!$A$10,$E$11='Drop Down Menus'!$A$11,$E$11='Drop Down Menus'!$A$12,$E$11='Drop Down Menus'!$A$13),OR($T$11='Drop Down Menus'!$D$5,$T$11='Drop Down Menus'!$G$62,$T$11='Drop Down Menus'!$G$63,$T$11='Drop Down Menus'!$G$64)),$T$11,0)</f>
        <v>0</v>
      </c>
      <c r="M83" s="80" t="e">
        <f t="shared" si="10"/>
        <v>#DIV/0!</v>
      </c>
      <c r="N83" s="81"/>
      <c r="O83" s="80"/>
      <c r="P83" s="80" t="str">
        <f t="shared" si="11"/>
        <v/>
      </c>
      <c r="Q83" s="76" t="e">
        <f t="shared" si="12"/>
        <v>#DIV/0!</v>
      </c>
      <c r="R83" s="79" t="e">
        <f t="shared" si="14"/>
        <v>#DIV/0!</v>
      </c>
      <c r="S83" s="77" t="e">
        <f t="shared" si="1"/>
        <v>#DIV/0!</v>
      </c>
      <c r="T83" s="127">
        <f t="shared" si="2"/>
        <v>6</v>
      </c>
      <c r="U83" s="83" t="e">
        <f t="shared" si="3"/>
        <v>#DIV/0!</v>
      </c>
      <c r="V83" s="83"/>
      <c r="W83" s="71" t="e">
        <f t="shared" si="13"/>
        <v>#DIV/0!</v>
      </c>
      <c r="X83" s="71"/>
    </row>
    <row r="84" spans="1:25" ht="13.5">
      <c r="B84" s="72" t="s">
        <v>16</v>
      </c>
      <c r="C84" s="73">
        <f t="shared" si="15"/>
        <v>7</v>
      </c>
      <c r="D84" s="84" t="e">
        <f t="shared" si="4"/>
        <v>#DIV/0!</v>
      </c>
      <c r="E84" s="75">
        <f>IF(AND(OR($E$11='Drop Down Menus'!$A$6,$E$11='Drop Down Menus'!$A$7,$E$11='Drop Down Menus'!$A$8,$E$11='Drop Down Menus'!$A$9),$T$11='Drop Down Menus'!$D$4),$T$11,0)</f>
        <v>0</v>
      </c>
      <c r="F84" s="76" t="e">
        <f t="shared" si="5"/>
        <v>#DIV/0!</v>
      </c>
      <c r="G84" s="75">
        <f>IF(AND(OR($E$11='Drop Down Menus'!$A$6,$E$11='Drop Down Menus'!$A$7,$E$11='Drop Down Menus'!$A$8,$E$11='Drop Down Menus'!$A$9),$T$11='Drop Down Menus'!$H$4),$T$11,0)</f>
        <v>0</v>
      </c>
      <c r="H84" s="76" t="e">
        <f t="shared" si="6"/>
        <v>#DIV/0!</v>
      </c>
      <c r="I84" s="77" t="str">
        <f t="shared" si="7"/>
        <v/>
      </c>
      <c r="J84" s="78" t="e">
        <f t="shared" si="8"/>
        <v>#DIV/0!</v>
      </c>
      <c r="K84" s="79" t="e">
        <f t="shared" si="9"/>
        <v>#DIV/0!</v>
      </c>
      <c r="L84" s="75">
        <f>IF(AND(OR($E$11='Drop Down Menus'!$A$10,$E$11='Drop Down Menus'!$A$11,$E$11='Drop Down Menus'!$A$12,$E$11='Drop Down Menus'!$A$13),OR($T$11='Drop Down Menus'!$D$5,$T$11='Drop Down Menus'!$G$62,$T$11='Drop Down Menus'!$G$63,$T$11='Drop Down Menus'!$G$64)),$T$11,0)</f>
        <v>0</v>
      </c>
      <c r="M84" s="80" t="e">
        <f t="shared" si="10"/>
        <v>#DIV/0!</v>
      </c>
      <c r="N84" s="81"/>
      <c r="O84" s="80"/>
      <c r="P84" s="80" t="str">
        <f t="shared" si="11"/>
        <v/>
      </c>
      <c r="Q84" s="76" t="e">
        <f t="shared" si="12"/>
        <v>#DIV/0!</v>
      </c>
      <c r="R84" s="79" t="e">
        <f t="shared" si="14"/>
        <v>#DIV/0!</v>
      </c>
      <c r="S84" s="77" t="e">
        <f t="shared" si="1"/>
        <v>#DIV/0!</v>
      </c>
      <c r="T84" s="127">
        <f t="shared" si="2"/>
        <v>7</v>
      </c>
      <c r="U84" s="83" t="e">
        <f t="shared" si="3"/>
        <v>#DIV/0!</v>
      </c>
      <c r="V84" s="83"/>
      <c r="W84" s="71" t="e">
        <f t="shared" si="13"/>
        <v>#DIV/0!</v>
      </c>
      <c r="X84" s="71"/>
    </row>
    <row r="85" spans="1:25" ht="13.5">
      <c r="B85" s="72" t="s">
        <v>17</v>
      </c>
      <c r="C85" s="73">
        <f t="shared" si="15"/>
        <v>8</v>
      </c>
      <c r="D85" s="84" t="e">
        <f t="shared" si="4"/>
        <v>#DIV/0!</v>
      </c>
      <c r="E85" s="75">
        <f>IF(AND(OR($E$11='Drop Down Menus'!$A$6,$E$11='Drop Down Menus'!$A$7,$E$11='Drop Down Menus'!$A$8,$E$11='Drop Down Menus'!$A$9),$T$11='Drop Down Menus'!$D$4),$T$11,0)</f>
        <v>0</v>
      </c>
      <c r="F85" s="76" t="e">
        <f t="shared" si="5"/>
        <v>#DIV/0!</v>
      </c>
      <c r="G85" s="75">
        <f>IF(AND(OR($E$11='Drop Down Menus'!$A$6,$E$11='Drop Down Menus'!$A$7,$E$11='Drop Down Menus'!$A$8,$E$11='Drop Down Menus'!$A$9),$T$11='Drop Down Menus'!$H$4),$T$11,0)</f>
        <v>0</v>
      </c>
      <c r="H85" s="76" t="e">
        <f t="shared" si="6"/>
        <v>#DIV/0!</v>
      </c>
      <c r="I85" s="77" t="str">
        <f t="shared" si="7"/>
        <v/>
      </c>
      <c r="J85" s="78" t="e">
        <f t="shared" si="8"/>
        <v>#DIV/0!</v>
      </c>
      <c r="K85" s="79" t="e">
        <f t="shared" si="9"/>
        <v>#DIV/0!</v>
      </c>
      <c r="L85" s="75">
        <f>IF(AND(OR($E$11='Drop Down Menus'!$A$10,$E$11='Drop Down Menus'!$A$11,$E$11='Drop Down Menus'!$A$12,$E$11='Drop Down Menus'!$A$13),OR($T$11='Drop Down Menus'!$D$5,$T$11='Drop Down Menus'!$G$62,$T$11='Drop Down Menus'!$G$63,$T$11='Drop Down Menus'!$G$64)),$T$11,0)</f>
        <v>0</v>
      </c>
      <c r="M85" s="80" t="e">
        <f t="shared" si="10"/>
        <v>#DIV/0!</v>
      </c>
      <c r="N85" s="81"/>
      <c r="O85" s="80"/>
      <c r="P85" s="80" t="str">
        <f t="shared" si="11"/>
        <v/>
      </c>
      <c r="Q85" s="76" t="e">
        <f t="shared" si="12"/>
        <v>#DIV/0!</v>
      </c>
      <c r="R85" s="79" t="e">
        <f t="shared" si="14"/>
        <v>#DIV/0!</v>
      </c>
      <c r="S85" s="77" t="e">
        <f t="shared" si="1"/>
        <v>#DIV/0!</v>
      </c>
      <c r="T85" s="127">
        <f t="shared" si="2"/>
        <v>8</v>
      </c>
      <c r="U85" s="83" t="e">
        <f t="shared" si="3"/>
        <v>#DIV/0!</v>
      </c>
      <c r="V85" s="83"/>
      <c r="W85" s="71" t="e">
        <f t="shared" si="13"/>
        <v>#DIV/0!</v>
      </c>
      <c r="X85" s="71"/>
    </row>
    <row r="86" spans="1:25" ht="13.5">
      <c r="B86" s="72" t="s">
        <v>18</v>
      </c>
      <c r="C86" s="73">
        <f t="shared" si="15"/>
        <v>9</v>
      </c>
      <c r="D86" s="84" t="e">
        <f t="shared" si="4"/>
        <v>#DIV/0!</v>
      </c>
      <c r="E86" s="75">
        <f>IF(AND(OR($E$11='Drop Down Menus'!$A$6,$E$11='Drop Down Menus'!$A$7,$E$11='Drop Down Menus'!$A$8,$E$11='Drop Down Menus'!$A$9),$T$11='Drop Down Menus'!$D$4),$T$11,0)</f>
        <v>0</v>
      </c>
      <c r="F86" s="76" t="e">
        <f t="shared" si="5"/>
        <v>#DIV/0!</v>
      </c>
      <c r="G86" s="75">
        <f>IF(AND(OR($E$11='Drop Down Menus'!$A$6,$E$11='Drop Down Menus'!$A$7,$E$11='Drop Down Menus'!$A$8,$E$11='Drop Down Menus'!$A$9),$T$11='Drop Down Menus'!$H$4),$T$11,0)</f>
        <v>0</v>
      </c>
      <c r="H86" s="76" t="e">
        <f t="shared" si="6"/>
        <v>#DIV/0!</v>
      </c>
      <c r="I86" s="77" t="str">
        <f t="shared" si="7"/>
        <v/>
      </c>
      <c r="J86" s="78" t="e">
        <f t="shared" si="8"/>
        <v>#DIV/0!</v>
      </c>
      <c r="K86" s="79" t="e">
        <f t="shared" si="9"/>
        <v>#DIV/0!</v>
      </c>
      <c r="L86" s="75">
        <f>IF(AND(OR($E$11='Drop Down Menus'!$A$10,$E$11='Drop Down Menus'!$A$11,$E$11='Drop Down Menus'!$A$12,$E$11='Drop Down Menus'!$A$13),OR($T$11='Drop Down Menus'!$D$5,$T$11='Drop Down Menus'!$G$62,$T$11='Drop Down Menus'!$G$63,$T$11='Drop Down Menus'!$G$64)),$T$11,0)</f>
        <v>0</v>
      </c>
      <c r="M86" s="80" t="e">
        <f t="shared" si="10"/>
        <v>#DIV/0!</v>
      </c>
      <c r="N86" s="81"/>
      <c r="O86" s="80"/>
      <c r="P86" s="80" t="str">
        <f t="shared" si="11"/>
        <v/>
      </c>
      <c r="Q86" s="76" t="e">
        <f t="shared" si="12"/>
        <v>#DIV/0!</v>
      </c>
      <c r="R86" s="79" t="e">
        <f t="shared" si="14"/>
        <v>#DIV/0!</v>
      </c>
      <c r="S86" s="77" t="e">
        <f t="shared" si="1"/>
        <v>#DIV/0!</v>
      </c>
      <c r="T86" s="127">
        <f t="shared" si="2"/>
        <v>9</v>
      </c>
      <c r="U86" s="83" t="e">
        <f t="shared" si="3"/>
        <v>#DIV/0!</v>
      </c>
      <c r="V86" s="83"/>
      <c r="W86" s="71" t="e">
        <f t="shared" si="13"/>
        <v>#DIV/0!</v>
      </c>
      <c r="X86" s="71"/>
    </row>
    <row r="87" spans="1:25" ht="13.5">
      <c r="B87" s="72" t="s">
        <v>19</v>
      </c>
      <c r="C87" s="73">
        <f t="shared" si="15"/>
        <v>10</v>
      </c>
      <c r="D87" s="84" t="e">
        <f t="shared" si="4"/>
        <v>#DIV/0!</v>
      </c>
      <c r="E87" s="75">
        <f>IF(AND(OR($E$11='Drop Down Menus'!$A$6,$E$11='Drop Down Menus'!$A$7,$E$11='Drop Down Menus'!$A$8,$E$11='Drop Down Menus'!$A$9),$T$11='Drop Down Menus'!$D$4),$T$11,0)</f>
        <v>0</v>
      </c>
      <c r="F87" s="76" t="e">
        <f t="shared" si="5"/>
        <v>#DIV/0!</v>
      </c>
      <c r="G87" s="75">
        <f>IF(AND(OR($E$11='Drop Down Menus'!$A$6,$E$11='Drop Down Menus'!$A$7,$E$11='Drop Down Menus'!$A$8,$E$11='Drop Down Menus'!$A$9),$T$11='Drop Down Menus'!$H$4),$T$11,0)</f>
        <v>0</v>
      </c>
      <c r="H87" s="76" t="e">
        <f t="shared" si="6"/>
        <v>#DIV/0!</v>
      </c>
      <c r="I87" s="77" t="str">
        <f t="shared" si="7"/>
        <v/>
      </c>
      <c r="J87" s="78" t="e">
        <f t="shared" si="8"/>
        <v>#DIV/0!</v>
      </c>
      <c r="K87" s="79" t="e">
        <f t="shared" si="9"/>
        <v>#DIV/0!</v>
      </c>
      <c r="L87" s="75">
        <f>IF(AND(OR($E$11='Drop Down Menus'!$A$10,$E$11='Drop Down Menus'!$A$11,$E$11='Drop Down Menus'!$A$12,$E$11='Drop Down Menus'!$A$13),OR($T$11='Drop Down Menus'!$D$5,$T$11='Drop Down Menus'!$G$62,$T$11='Drop Down Menus'!$G$63,$T$11='Drop Down Menus'!$G$64)),$T$11,0)</f>
        <v>0</v>
      </c>
      <c r="M87" s="80" t="e">
        <f t="shared" si="10"/>
        <v>#DIV/0!</v>
      </c>
      <c r="N87" s="81"/>
      <c r="O87" s="80"/>
      <c r="P87" s="80" t="str">
        <f t="shared" si="11"/>
        <v/>
      </c>
      <c r="Q87" s="76" t="e">
        <f t="shared" si="12"/>
        <v>#DIV/0!</v>
      </c>
      <c r="R87" s="79" t="e">
        <f t="shared" si="14"/>
        <v>#DIV/0!</v>
      </c>
      <c r="S87" s="77" t="e">
        <f t="shared" si="1"/>
        <v>#DIV/0!</v>
      </c>
      <c r="T87" s="127">
        <f t="shared" si="2"/>
        <v>10</v>
      </c>
      <c r="U87" s="83" t="e">
        <f t="shared" si="3"/>
        <v>#DIV/0!</v>
      </c>
      <c r="V87" s="83"/>
      <c r="W87" s="71" t="e">
        <f t="shared" si="13"/>
        <v>#DIV/0!</v>
      </c>
      <c r="X87" s="71"/>
    </row>
    <row r="88" spans="1:25" ht="13.5">
      <c r="B88" s="72" t="s">
        <v>20</v>
      </c>
      <c r="C88" s="73">
        <f t="shared" si="15"/>
        <v>11</v>
      </c>
      <c r="D88" s="84" t="e">
        <f t="shared" si="4"/>
        <v>#DIV/0!</v>
      </c>
      <c r="E88" s="75">
        <f>IF(AND(OR($E$11='Drop Down Menus'!$A$6,$E$11='Drop Down Menus'!$A$7,$E$11='Drop Down Menus'!$A$8,$E$11='Drop Down Menus'!$A$9),$T$11='Drop Down Menus'!$D$4),$T$11,0)</f>
        <v>0</v>
      </c>
      <c r="F88" s="76" t="e">
        <f t="shared" si="5"/>
        <v>#DIV/0!</v>
      </c>
      <c r="G88" s="75">
        <f>IF(AND(OR($E$11='Drop Down Menus'!$A$6,$E$11='Drop Down Menus'!$A$7,$E$11='Drop Down Menus'!$A$8,$E$11='Drop Down Menus'!$A$9),$T$11='Drop Down Menus'!$H$4),$T$11,0)</f>
        <v>0</v>
      </c>
      <c r="H88" s="76" t="e">
        <f t="shared" si="6"/>
        <v>#DIV/0!</v>
      </c>
      <c r="I88" s="77" t="str">
        <f t="shared" si="7"/>
        <v/>
      </c>
      <c r="J88" s="78" t="e">
        <f t="shared" si="8"/>
        <v>#DIV/0!</v>
      </c>
      <c r="K88" s="79" t="e">
        <f t="shared" si="9"/>
        <v>#DIV/0!</v>
      </c>
      <c r="L88" s="75">
        <f>IF(AND(OR($E$11='Drop Down Menus'!$A$10,$E$11='Drop Down Menus'!$A$11,$E$11='Drop Down Menus'!$A$12,$E$11='Drop Down Menus'!$A$13),OR($T$11='Drop Down Menus'!$D$5,$T$11='Drop Down Menus'!$G$62,$T$11='Drop Down Menus'!$G$63,$T$11='Drop Down Menus'!$G$64)),$T$11,0)</f>
        <v>0</v>
      </c>
      <c r="M88" s="80" t="e">
        <f t="shared" si="10"/>
        <v>#DIV/0!</v>
      </c>
      <c r="N88" s="81"/>
      <c r="O88" s="80"/>
      <c r="P88" s="80" t="str">
        <f t="shared" si="11"/>
        <v/>
      </c>
      <c r="Q88" s="76" t="e">
        <f t="shared" si="12"/>
        <v>#DIV/0!</v>
      </c>
      <c r="R88" s="79" t="e">
        <f t="shared" si="14"/>
        <v>#DIV/0!</v>
      </c>
      <c r="S88" s="77" t="e">
        <f t="shared" si="1"/>
        <v>#DIV/0!</v>
      </c>
      <c r="T88" s="127">
        <f t="shared" si="2"/>
        <v>11</v>
      </c>
      <c r="U88" s="83" t="e">
        <f t="shared" si="3"/>
        <v>#DIV/0!</v>
      </c>
      <c r="V88" s="83"/>
      <c r="W88" s="71" t="e">
        <f t="shared" si="13"/>
        <v>#DIV/0!</v>
      </c>
      <c r="X88" s="71"/>
    </row>
    <row r="89" spans="1:25" ht="13.5">
      <c r="B89" s="72" t="s">
        <v>21</v>
      </c>
      <c r="C89" s="73">
        <f t="shared" si="15"/>
        <v>12</v>
      </c>
      <c r="D89" s="84" t="e">
        <f t="shared" si="4"/>
        <v>#DIV/0!</v>
      </c>
      <c r="E89" s="75">
        <f>IF(AND(OR($E$11='Drop Down Menus'!$A$6,$E$11='Drop Down Menus'!$A$7,$E$11='Drop Down Menus'!$A$8,$E$11='Drop Down Menus'!$A$9),$T$11='Drop Down Menus'!$D$4),$T$11,0)</f>
        <v>0</v>
      </c>
      <c r="F89" s="76" t="e">
        <f t="shared" si="5"/>
        <v>#DIV/0!</v>
      </c>
      <c r="G89" s="75">
        <f>IF(AND(OR($E$11='Drop Down Menus'!$A$6,$E$11='Drop Down Menus'!$A$7,$E$11='Drop Down Menus'!$A$8,$E$11='Drop Down Menus'!$A$9),$T$11='Drop Down Menus'!$H$4),$T$11,0)</f>
        <v>0</v>
      </c>
      <c r="H89" s="76" t="e">
        <f t="shared" si="6"/>
        <v>#DIV/0!</v>
      </c>
      <c r="I89" s="77" t="str">
        <f t="shared" si="7"/>
        <v/>
      </c>
      <c r="J89" s="78" t="e">
        <f t="shared" si="8"/>
        <v>#DIV/0!</v>
      </c>
      <c r="K89" s="79" t="e">
        <f t="shared" si="9"/>
        <v>#DIV/0!</v>
      </c>
      <c r="L89" s="75">
        <f>IF(AND(OR($E$11='Drop Down Menus'!$A$10,$E$11='Drop Down Menus'!$A$11,$E$11='Drop Down Menus'!$A$12,$E$11='Drop Down Menus'!$A$13),OR($T$11='Drop Down Menus'!$D$5,$T$11='Drop Down Menus'!$G$62,$T$11='Drop Down Menus'!$G$63,$T$11='Drop Down Menus'!$G$64)),$T$11,0)</f>
        <v>0</v>
      </c>
      <c r="M89" s="80" t="e">
        <f t="shared" si="10"/>
        <v>#DIV/0!</v>
      </c>
      <c r="N89" s="81"/>
      <c r="O89" s="80"/>
      <c r="P89" s="80" t="str">
        <f t="shared" si="11"/>
        <v/>
      </c>
      <c r="Q89" s="76" t="e">
        <f t="shared" si="12"/>
        <v>#DIV/0!</v>
      </c>
      <c r="R89" s="79" t="e">
        <f t="shared" si="14"/>
        <v>#DIV/0!</v>
      </c>
      <c r="S89" s="77" t="e">
        <f t="shared" si="1"/>
        <v>#DIV/0!</v>
      </c>
      <c r="T89" s="127">
        <f t="shared" si="2"/>
        <v>12</v>
      </c>
      <c r="U89" s="83" t="e">
        <f t="shared" si="3"/>
        <v>#DIV/0!</v>
      </c>
      <c r="V89" s="83"/>
      <c r="W89" s="71" t="e">
        <f t="shared" si="13"/>
        <v>#DIV/0!</v>
      </c>
      <c r="X89" s="71"/>
    </row>
    <row r="90" spans="1:25" s="85" customFormat="1" ht="13.5">
      <c r="A90" s="86"/>
      <c r="B90" s="87" t="s">
        <v>22</v>
      </c>
      <c r="C90" s="88">
        <f t="shared" si="15"/>
        <v>13</v>
      </c>
      <c r="D90" s="89" t="e">
        <f t="shared" si="4"/>
        <v>#DIV/0!</v>
      </c>
      <c r="E90" s="75">
        <f>IF(AND(OR($E$11='Drop Down Menus'!$A$6,$E$11='Drop Down Menus'!$A$7,$E$11='Drop Down Menus'!$A$8,$E$11='Drop Down Menus'!$A$9),$T$11='Drop Down Menus'!$D$4),$T$11,0)</f>
        <v>0</v>
      </c>
      <c r="F90" s="90" t="e">
        <f t="shared" si="5"/>
        <v>#DIV/0!</v>
      </c>
      <c r="G90" s="75">
        <f>IF(AND(OR($E$11='Drop Down Menus'!$A$6,$E$11='Drop Down Menus'!$A$7,$E$11='Drop Down Menus'!$A$8,$E$11='Drop Down Menus'!$A$9),$T$11='Drop Down Menus'!$H$4),$T$11,0)</f>
        <v>0</v>
      </c>
      <c r="H90" s="76" t="e">
        <f t="shared" si="6"/>
        <v>#DIV/0!</v>
      </c>
      <c r="I90" s="77" t="str">
        <f t="shared" si="7"/>
        <v/>
      </c>
      <c r="J90" s="78" t="e">
        <f t="shared" si="8"/>
        <v>#DIV/0!</v>
      </c>
      <c r="K90" s="91" t="e">
        <f t="shared" si="9"/>
        <v>#DIV/0!</v>
      </c>
      <c r="L90" s="75">
        <f>IF(AND(OR($E$11='Drop Down Menus'!$A$10,$E$11='Drop Down Menus'!$A$11,$E$11='Drop Down Menus'!$A$12,$E$11='Drop Down Menus'!$A$13),OR($T$11='Drop Down Menus'!$D$5,$T$11='Drop Down Menus'!$G$62,$T$11='Drop Down Menus'!$G$63,$T$11='Drop Down Menus'!$G$64)),$T$11,0)</f>
        <v>0</v>
      </c>
      <c r="M90" s="80" t="e">
        <f t="shared" si="10"/>
        <v>#DIV/0!</v>
      </c>
      <c r="N90" s="92"/>
      <c r="O90" s="80"/>
      <c r="P90" s="80" t="str">
        <f t="shared" si="11"/>
        <v/>
      </c>
      <c r="Q90" s="90" t="e">
        <f t="shared" si="12"/>
        <v>#DIV/0!</v>
      </c>
      <c r="R90" s="91" t="e">
        <f t="shared" si="14"/>
        <v>#DIV/0!</v>
      </c>
      <c r="S90" s="77" t="e">
        <f t="shared" si="1"/>
        <v>#DIV/0!</v>
      </c>
      <c r="T90" s="128">
        <f t="shared" si="2"/>
        <v>13</v>
      </c>
      <c r="U90" s="94" t="e">
        <f t="shared" si="3"/>
        <v>#DIV/0!</v>
      </c>
      <c r="V90" s="96"/>
      <c r="W90" s="71" t="e">
        <f t="shared" si="13"/>
        <v>#DIV/0!</v>
      </c>
      <c r="X90" s="71"/>
      <c r="Y90" s="85" t="s">
        <v>55</v>
      </c>
    </row>
    <row r="91" spans="1:25" ht="13.5">
      <c r="B91" s="72" t="s">
        <v>23</v>
      </c>
      <c r="C91" s="73">
        <f t="shared" si="15"/>
        <v>14</v>
      </c>
      <c r="D91" s="84" t="e">
        <f t="shared" si="4"/>
        <v>#DIV/0!</v>
      </c>
      <c r="E91" s="75">
        <f>IF(AND(OR($E$11='Drop Down Menus'!$A$6,$E$11='Drop Down Menus'!$A$7,$E$11='Drop Down Menus'!$A$8,$E$11='Drop Down Menus'!$A$9),$T$11='Drop Down Menus'!$D$4),$T$11,0)</f>
        <v>0</v>
      </c>
      <c r="F91" s="76" t="e">
        <f t="shared" si="5"/>
        <v>#DIV/0!</v>
      </c>
      <c r="G91" s="75">
        <f>IF(AND(OR($E$11='Drop Down Menus'!$A$6,$E$11='Drop Down Menus'!$A$7,$E$11='Drop Down Menus'!$A$8,$E$11='Drop Down Menus'!$A$9),$T$11='Drop Down Menus'!$H$4,),$T$11,0)</f>
        <v>0</v>
      </c>
      <c r="H91" s="76" t="e">
        <f t="shared" si="6"/>
        <v>#DIV/0!</v>
      </c>
      <c r="I91" s="77" t="str">
        <f t="shared" si="7"/>
        <v/>
      </c>
      <c r="J91" s="78" t="e">
        <f t="shared" si="8"/>
        <v>#DIV/0!</v>
      </c>
      <c r="K91" s="79" t="e">
        <f t="shared" si="9"/>
        <v>#DIV/0!</v>
      </c>
      <c r="L91" s="75">
        <f>IF(AND(OR($E$11='Drop Down Menus'!$A$10,$E$11='Drop Down Menus'!$A$11,$E$11='Drop Down Menus'!$A$12,$E$11='Drop Down Menus'!$A$13),OR($T$11='Drop Down Menus'!$D$5,$T$11='Drop Down Menus'!$G$63,$T$11='Drop Down Menus'!$G$64)),$T$11,0)</f>
        <v>0</v>
      </c>
      <c r="M91" s="80" t="e">
        <f t="shared" si="10"/>
        <v>#DIV/0!</v>
      </c>
      <c r="N91" s="81"/>
      <c r="O91" s="80"/>
      <c r="P91" s="80" t="str">
        <f t="shared" si="11"/>
        <v/>
      </c>
      <c r="Q91" s="76" t="e">
        <f t="shared" si="12"/>
        <v>#DIV/0!</v>
      </c>
      <c r="R91" s="79" t="e">
        <f t="shared" si="14"/>
        <v>#DIV/0!</v>
      </c>
      <c r="S91" s="77" t="e">
        <f t="shared" si="1"/>
        <v>#DIV/0!</v>
      </c>
      <c r="T91" s="127">
        <f t="shared" si="2"/>
        <v>14</v>
      </c>
      <c r="U91" s="83" t="e">
        <f t="shared" si="3"/>
        <v>#DIV/0!</v>
      </c>
      <c r="V91" s="83"/>
      <c r="W91" s="71" t="e">
        <f t="shared" si="13"/>
        <v>#DIV/0!</v>
      </c>
      <c r="X91" s="71"/>
    </row>
    <row r="92" spans="1:25" ht="13.5">
      <c r="B92" s="72" t="s">
        <v>24</v>
      </c>
      <c r="C92" s="73">
        <f t="shared" si="15"/>
        <v>15</v>
      </c>
      <c r="D92" s="84" t="e">
        <f t="shared" si="4"/>
        <v>#DIV/0!</v>
      </c>
      <c r="E92" s="75">
        <f>IF(AND(OR($E$11='Drop Down Menus'!$A$6,$E$11='Drop Down Menus'!$A$7,$E$11='Drop Down Menus'!$A$8,$E$11='Drop Down Menus'!$A$9),$T$11='Drop Down Menus'!$D$4),$T$11,0)</f>
        <v>0</v>
      </c>
      <c r="F92" s="76" t="e">
        <f t="shared" si="5"/>
        <v>#DIV/0!</v>
      </c>
      <c r="G92" s="75">
        <f>IF(AND(OR($E$11='Drop Down Menus'!$A$6,$E$11='Drop Down Menus'!$A$7,$E$11='Drop Down Menus'!$A$8,$E$11='Drop Down Menus'!$A$9),$T$11='Drop Down Menus'!$H$4,),$T$11,0)</f>
        <v>0</v>
      </c>
      <c r="H92" s="76" t="e">
        <f t="shared" si="6"/>
        <v>#DIV/0!</v>
      </c>
      <c r="I92" s="77" t="str">
        <f t="shared" si="7"/>
        <v/>
      </c>
      <c r="J92" s="78" t="e">
        <f t="shared" si="8"/>
        <v>#DIV/0!</v>
      </c>
      <c r="K92" s="79" t="e">
        <f t="shared" si="9"/>
        <v>#DIV/0!</v>
      </c>
      <c r="L92" s="75">
        <f>IF(AND(OR($E$11='Drop Down Menus'!$A$10,$E$11='Drop Down Menus'!$A$11,$E$11='Drop Down Menus'!$A$12,$E$11='Drop Down Menus'!$A$13),OR($T$11='Drop Down Menus'!$D$5,$T$11='Drop Down Menus'!$G$63,$T$11='Drop Down Menus'!$G$64)),$T$11,0)</f>
        <v>0</v>
      </c>
      <c r="M92" s="80" t="e">
        <f t="shared" si="10"/>
        <v>#DIV/0!</v>
      </c>
      <c r="N92" s="81"/>
      <c r="O92" s="80"/>
      <c r="P92" s="80" t="str">
        <f t="shared" si="11"/>
        <v/>
      </c>
      <c r="Q92" s="76" t="e">
        <f t="shared" si="12"/>
        <v>#DIV/0!</v>
      </c>
      <c r="R92" s="79" t="e">
        <f t="shared" si="14"/>
        <v>#DIV/0!</v>
      </c>
      <c r="S92" s="77" t="e">
        <f t="shared" si="1"/>
        <v>#DIV/0!</v>
      </c>
      <c r="T92" s="127">
        <f t="shared" si="2"/>
        <v>15</v>
      </c>
      <c r="U92" s="83" t="e">
        <f t="shared" si="3"/>
        <v>#DIV/0!</v>
      </c>
      <c r="V92" s="83"/>
      <c r="W92" s="71" t="e">
        <f t="shared" si="13"/>
        <v>#DIV/0!</v>
      </c>
      <c r="X92" s="71"/>
    </row>
    <row r="93" spans="1:25" ht="13.5">
      <c r="B93" s="72" t="s">
        <v>25</v>
      </c>
      <c r="C93" s="73">
        <f t="shared" si="15"/>
        <v>16</v>
      </c>
      <c r="D93" s="84" t="e">
        <f t="shared" si="4"/>
        <v>#DIV/0!</v>
      </c>
      <c r="E93" s="75">
        <f>IF(AND(OR($E$11='Drop Down Menus'!$A$6,$E$11='Drop Down Menus'!$A$7,$E$11='Drop Down Menus'!$A$8,$E$11='Drop Down Menus'!$A$9),$T$11='Drop Down Menus'!$D$4),$T$11,0)</f>
        <v>0</v>
      </c>
      <c r="F93" s="76" t="e">
        <f t="shared" si="5"/>
        <v>#DIV/0!</v>
      </c>
      <c r="G93" s="75">
        <f>IF(AND(OR($E$11='Drop Down Menus'!$A$6,$E$11='Drop Down Menus'!$A$7,$E$11='Drop Down Menus'!$A$8,$E$11='Drop Down Menus'!$A$9),$T$11='Drop Down Menus'!$H$4,),$T$11,0)</f>
        <v>0</v>
      </c>
      <c r="H93" s="76" t="e">
        <f t="shared" si="6"/>
        <v>#DIV/0!</v>
      </c>
      <c r="I93" s="77" t="str">
        <f t="shared" si="7"/>
        <v/>
      </c>
      <c r="J93" s="78" t="e">
        <f t="shared" si="8"/>
        <v>#DIV/0!</v>
      </c>
      <c r="K93" s="79" t="e">
        <f t="shared" si="9"/>
        <v>#DIV/0!</v>
      </c>
      <c r="L93" s="75">
        <f>IF(AND(OR($E$11='Drop Down Menus'!$A$10,$E$11='Drop Down Menus'!$A$11,$E$11='Drop Down Menus'!$A$12,$E$11='Drop Down Menus'!$A$13),OR($T$11='Drop Down Menus'!$D$5,$T$11='Drop Down Menus'!$G$63,$T$11='Drop Down Menus'!$G$64)),$T$11,0)</f>
        <v>0</v>
      </c>
      <c r="M93" s="80" t="e">
        <f t="shared" si="10"/>
        <v>#DIV/0!</v>
      </c>
      <c r="N93" s="81"/>
      <c r="O93" s="80"/>
      <c r="P93" s="80" t="str">
        <f t="shared" si="11"/>
        <v/>
      </c>
      <c r="Q93" s="76" t="e">
        <f t="shared" si="12"/>
        <v>#DIV/0!</v>
      </c>
      <c r="R93" s="79" t="e">
        <f t="shared" si="14"/>
        <v>#DIV/0!</v>
      </c>
      <c r="S93" s="77" t="e">
        <f t="shared" si="1"/>
        <v>#DIV/0!</v>
      </c>
      <c r="T93" s="127">
        <f t="shared" si="2"/>
        <v>16</v>
      </c>
      <c r="U93" s="83" t="e">
        <f t="shared" si="3"/>
        <v>#DIV/0!</v>
      </c>
      <c r="V93" s="83"/>
      <c r="W93" s="71" t="e">
        <f t="shared" si="13"/>
        <v>#DIV/0!</v>
      </c>
      <c r="X93" s="71"/>
    </row>
    <row r="94" spans="1:25" ht="13.5">
      <c r="B94" s="72" t="s">
        <v>26</v>
      </c>
      <c r="C94" s="73">
        <f t="shared" si="15"/>
        <v>17</v>
      </c>
      <c r="D94" s="84" t="e">
        <f t="shared" si="4"/>
        <v>#DIV/0!</v>
      </c>
      <c r="E94" s="75">
        <f>IF(AND(OR($E$11='Drop Down Menus'!$A$6,$E$11='Drop Down Menus'!$A$7,$E$11='Drop Down Menus'!$A$8,$E$11='Drop Down Menus'!$A$9),$T$11='Drop Down Menus'!$D$4),$T$11,0)</f>
        <v>0</v>
      </c>
      <c r="F94" s="76" t="e">
        <f t="shared" si="5"/>
        <v>#DIV/0!</v>
      </c>
      <c r="G94" s="75">
        <f>IF(AND(OR($E$11='Drop Down Menus'!$A$6,$E$11='Drop Down Menus'!$A$7,$E$11='Drop Down Menus'!$A$8,$E$11='Drop Down Menus'!$A$9),$T$11='Drop Down Menus'!$H$4,),$T$11,0)</f>
        <v>0</v>
      </c>
      <c r="H94" s="76" t="e">
        <f t="shared" si="6"/>
        <v>#DIV/0!</v>
      </c>
      <c r="I94" s="77" t="str">
        <f t="shared" si="7"/>
        <v/>
      </c>
      <c r="J94" s="78" t="e">
        <f t="shared" si="8"/>
        <v>#DIV/0!</v>
      </c>
      <c r="K94" s="79" t="e">
        <f t="shared" si="9"/>
        <v>#DIV/0!</v>
      </c>
      <c r="L94" s="75">
        <f>IF(AND(OR($E$11='Drop Down Menus'!$A$10,$E$11='Drop Down Menus'!$A$11,$E$11='Drop Down Menus'!$A$12,$E$11='Drop Down Menus'!$A$13),OR($T$11='Drop Down Menus'!$D$5,$T$11='Drop Down Menus'!$G$63,$T$11='Drop Down Menus'!$G$64)),$T$11,0)</f>
        <v>0</v>
      </c>
      <c r="M94" s="80" t="e">
        <f t="shared" si="10"/>
        <v>#DIV/0!</v>
      </c>
      <c r="N94" s="81"/>
      <c r="O94" s="80"/>
      <c r="P94" s="80" t="str">
        <f t="shared" si="11"/>
        <v/>
      </c>
      <c r="Q94" s="76" t="e">
        <f t="shared" si="12"/>
        <v>#DIV/0!</v>
      </c>
      <c r="R94" s="79" t="e">
        <f t="shared" si="14"/>
        <v>#DIV/0!</v>
      </c>
      <c r="S94" s="77" t="e">
        <f t="shared" si="1"/>
        <v>#DIV/0!</v>
      </c>
      <c r="T94" s="127">
        <f t="shared" si="2"/>
        <v>17</v>
      </c>
      <c r="U94" s="83" t="e">
        <f t="shared" si="3"/>
        <v>#DIV/0!</v>
      </c>
      <c r="V94" s="83"/>
      <c r="W94" s="71" t="e">
        <f t="shared" si="13"/>
        <v>#DIV/0!</v>
      </c>
      <c r="X94" s="71"/>
    </row>
    <row r="95" spans="1:25" ht="13.5">
      <c r="B95" s="72" t="s">
        <v>27</v>
      </c>
      <c r="C95" s="73">
        <f t="shared" si="15"/>
        <v>18</v>
      </c>
      <c r="D95" s="84" t="e">
        <f t="shared" si="4"/>
        <v>#DIV/0!</v>
      </c>
      <c r="E95" s="75">
        <f>IF(AND(OR($E$11='Drop Down Menus'!$A$6,$E$11='Drop Down Menus'!$A$7,$E$11='Drop Down Menus'!$A$8,$E$11='Drop Down Menus'!$A$9),$T$11='Drop Down Menus'!$D$4),$T$11,0)</f>
        <v>0</v>
      </c>
      <c r="F95" s="76" t="e">
        <f t="shared" si="5"/>
        <v>#DIV/0!</v>
      </c>
      <c r="G95" s="75">
        <f>IF(AND(OR($E$11='Drop Down Menus'!$A$6,$E$11='Drop Down Menus'!$A$7,$E$11='Drop Down Menus'!$A$8,$E$11='Drop Down Menus'!$A$9),$T$11='Drop Down Menus'!$H$4,),$T$11,0)</f>
        <v>0</v>
      </c>
      <c r="H95" s="76" t="e">
        <f t="shared" si="6"/>
        <v>#DIV/0!</v>
      </c>
      <c r="I95" s="77" t="str">
        <f t="shared" si="7"/>
        <v/>
      </c>
      <c r="J95" s="78" t="e">
        <f t="shared" si="8"/>
        <v>#DIV/0!</v>
      </c>
      <c r="K95" s="79" t="e">
        <f t="shared" si="9"/>
        <v>#DIV/0!</v>
      </c>
      <c r="L95" s="75">
        <f>IF(AND(OR($E$11='Drop Down Menus'!$A$10,$E$11='Drop Down Menus'!$A$11,$E$11='Drop Down Menus'!$A$12,$E$11='Drop Down Menus'!$A$13),OR($T$11='Drop Down Menus'!$D$5,$T$11='Drop Down Menus'!$G$63,$T$11='Drop Down Menus'!$G$64)),$T$11,0)</f>
        <v>0</v>
      </c>
      <c r="M95" s="80" t="e">
        <f t="shared" si="10"/>
        <v>#DIV/0!</v>
      </c>
      <c r="N95" s="81"/>
      <c r="O95" s="80"/>
      <c r="P95" s="80" t="str">
        <f t="shared" si="11"/>
        <v/>
      </c>
      <c r="Q95" s="76" t="e">
        <f t="shared" si="12"/>
        <v>#DIV/0!</v>
      </c>
      <c r="R95" s="79" t="e">
        <f t="shared" si="14"/>
        <v>#DIV/0!</v>
      </c>
      <c r="S95" s="77" t="e">
        <f t="shared" si="1"/>
        <v>#DIV/0!</v>
      </c>
      <c r="T95" s="127">
        <f t="shared" si="2"/>
        <v>18</v>
      </c>
      <c r="U95" s="83" t="e">
        <f t="shared" si="3"/>
        <v>#DIV/0!</v>
      </c>
      <c r="V95" s="83"/>
      <c r="W95" s="71" t="e">
        <f t="shared" si="13"/>
        <v>#DIV/0!</v>
      </c>
      <c r="X95" s="71"/>
    </row>
    <row r="96" spans="1:25" ht="18" customHeight="1">
      <c r="B96" s="72" t="s">
        <v>28</v>
      </c>
      <c r="C96" s="73">
        <f t="shared" si="15"/>
        <v>19</v>
      </c>
      <c r="D96" s="84" t="e">
        <f t="shared" si="4"/>
        <v>#DIV/0!</v>
      </c>
      <c r="E96" s="75">
        <f>IF(AND(OR($E$11='Drop Down Menus'!$A$6,$E$11='Drop Down Menus'!$A$7,$E$11='Drop Down Menus'!$A$8,$E$11='Drop Down Menus'!$A$9),$T$11='Drop Down Menus'!$D$4),$T$11,0)</f>
        <v>0</v>
      </c>
      <c r="F96" s="76" t="e">
        <f t="shared" si="5"/>
        <v>#DIV/0!</v>
      </c>
      <c r="G96" s="75">
        <f>IF(AND(OR($E$11='Drop Down Menus'!$A$6,$E$11='Drop Down Menus'!$A$7,$E$11='Drop Down Menus'!$A$8,$E$11='Drop Down Menus'!$A$9),$T$11='Drop Down Menus'!$H$4,),$T$11,0)</f>
        <v>0</v>
      </c>
      <c r="H96" s="76" t="e">
        <f t="shared" si="6"/>
        <v>#DIV/0!</v>
      </c>
      <c r="I96" s="77" t="str">
        <f t="shared" si="7"/>
        <v/>
      </c>
      <c r="J96" s="78" t="e">
        <f t="shared" si="8"/>
        <v>#DIV/0!</v>
      </c>
      <c r="K96" s="79" t="e">
        <f t="shared" si="9"/>
        <v>#DIV/0!</v>
      </c>
      <c r="L96" s="75">
        <f>IF(AND(OR($E$11='Drop Down Menus'!$A$10,$E$11='Drop Down Menus'!$A$11,$E$11='Drop Down Menus'!$A$12,$E$11='Drop Down Menus'!$A$13),OR($T$11='Drop Down Menus'!$D$5,$T$11='Drop Down Menus'!$G$63,$T$11='Drop Down Menus'!$G$64)),$T$11,0)</f>
        <v>0</v>
      </c>
      <c r="M96" s="80" t="e">
        <f t="shared" si="10"/>
        <v>#DIV/0!</v>
      </c>
      <c r="N96" s="81"/>
      <c r="O96" s="80"/>
      <c r="P96" s="80" t="str">
        <f t="shared" si="11"/>
        <v/>
      </c>
      <c r="Q96" s="76" t="e">
        <f t="shared" si="12"/>
        <v>#DIV/0!</v>
      </c>
      <c r="R96" s="79" t="e">
        <f t="shared" si="14"/>
        <v>#DIV/0!</v>
      </c>
      <c r="S96" s="77" t="e">
        <f t="shared" si="1"/>
        <v>#DIV/0!</v>
      </c>
      <c r="T96" s="127">
        <f t="shared" si="2"/>
        <v>19</v>
      </c>
      <c r="U96" s="83" t="e">
        <f t="shared" si="3"/>
        <v>#DIV/0!</v>
      </c>
      <c r="V96" s="83"/>
      <c r="W96" s="71" t="e">
        <f t="shared" si="13"/>
        <v>#DIV/0!</v>
      </c>
      <c r="X96" s="71"/>
    </row>
    <row r="97" spans="2:24" ht="13.5">
      <c r="B97" s="72" t="s">
        <v>29</v>
      </c>
      <c r="C97" s="73">
        <f t="shared" si="15"/>
        <v>20</v>
      </c>
      <c r="D97" s="84" t="e">
        <f t="shared" si="4"/>
        <v>#DIV/0!</v>
      </c>
      <c r="E97" s="75">
        <f>IF(AND(OR($E$11='Drop Down Menus'!$A$6,$E$11='Drop Down Menus'!$A$7,$E$11='Drop Down Menus'!$A$8,$E$11='Drop Down Menus'!$A$9),$T$11='Drop Down Menus'!$D$4),$T$11,0)</f>
        <v>0</v>
      </c>
      <c r="F97" s="76" t="e">
        <f t="shared" si="5"/>
        <v>#DIV/0!</v>
      </c>
      <c r="G97" s="75">
        <f>IF(AND(OR($E$11='Drop Down Menus'!$A$6,$E$11='Drop Down Menus'!$A$7,$E$11='Drop Down Menus'!$A$8,$E$11='Drop Down Menus'!$A$9),$T$11='Drop Down Menus'!$H$4,),$T$11,0)</f>
        <v>0</v>
      </c>
      <c r="H97" s="76" t="e">
        <f t="shared" si="6"/>
        <v>#DIV/0!</v>
      </c>
      <c r="I97" s="77" t="str">
        <f t="shared" si="7"/>
        <v/>
      </c>
      <c r="J97" s="78" t="e">
        <f t="shared" si="8"/>
        <v>#DIV/0!</v>
      </c>
      <c r="K97" s="79" t="e">
        <f t="shared" si="9"/>
        <v>#DIV/0!</v>
      </c>
      <c r="L97" s="75">
        <f>IF(AND(OR($E$11='Drop Down Menus'!$A$10,$E$11='Drop Down Menus'!$A$11,$E$11='Drop Down Menus'!$A$12,$E$11='Drop Down Menus'!$A$13),OR($T$11='Drop Down Menus'!$D$5,$T$11='Drop Down Menus'!$G$63,$T$11='Drop Down Menus'!$G$64)),$T$11,0)</f>
        <v>0</v>
      </c>
      <c r="M97" s="80" t="e">
        <f t="shared" si="10"/>
        <v>#DIV/0!</v>
      </c>
      <c r="N97" s="81"/>
      <c r="O97" s="80"/>
      <c r="P97" s="80" t="str">
        <f t="shared" si="11"/>
        <v/>
      </c>
      <c r="Q97" s="76" t="e">
        <f t="shared" si="12"/>
        <v>#DIV/0!</v>
      </c>
      <c r="R97" s="79" t="e">
        <f t="shared" si="14"/>
        <v>#DIV/0!</v>
      </c>
      <c r="S97" s="77" t="e">
        <f t="shared" si="1"/>
        <v>#DIV/0!</v>
      </c>
      <c r="T97" s="127">
        <f t="shared" si="2"/>
        <v>20</v>
      </c>
      <c r="U97" s="83" t="e">
        <f t="shared" si="3"/>
        <v>#DIV/0!</v>
      </c>
      <c r="V97" s="83"/>
      <c r="W97" s="71" t="e">
        <f t="shared" si="13"/>
        <v>#DIV/0!</v>
      </c>
      <c r="X97" s="71"/>
    </row>
    <row r="98" spans="2:24" ht="13.5">
      <c r="B98" s="72" t="s">
        <v>30</v>
      </c>
      <c r="C98" s="73">
        <f t="shared" si="15"/>
        <v>21</v>
      </c>
      <c r="D98" s="84" t="e">
        <f t="shared" si="4"/>
        <v>#DIV/0!</v>
      </c>
      <c r="E98" s="75">
        <f>IF(AND(OR($E$11='Drop Down Menus'!$A$6,$E$11='Drop Down Menus'!$A$7,$E$11='Drop Down Menus'!$A$8,$E$11='Drop Down Menus'!$A$9),$T$11='Drop Down Menus'!$D$4),$T$11,0)</f>
        <v>0</v>
      </c>
      <c r="F98" s="76" t="e">
        <f t="shared" si="5"/>
        <v>#DIV/0!</v>
      </c>
      <c r="G98" s="75">
        <f>IF(AND(OR($E$11='Drop Down Menus'!$A$6,$E$11='Drop Down Menus'!$A$7,$E$11='Drop Down Menus'!$A$8,$E$11='Drop Down Menus'!$A$9),$T$11='Drop Down Menus'!$H$4,),$T$11,0)</f>
        <v>0</v>
      </c>
      <c r="H98" s="76" t="e">
        <f t="shared" si="6"/>
        <v>#DIV/0!</v>
      </c>
      <c r="I98" s="77" t="str">
        <f t="shared" si="7"/>
        <v/>
      </c>
      <c r="J98" s="78" t="e">
        <f t="shared" si="8"/>
        <v>#DIV/0!</v>
      </c>
      <c r="K98" s="79" t="e">
        <f t="shared" si="9"/>
        <v>#DIV/0!</v>
      </c>
      <c r="L98" s="75">
        <f>IF(AND(OR($E$11='Drop Down Menus'!$A$10,$E$11='Drop Down Menus'!$A$11,$E$11='Drop Down Menus'!$A$12,$E$11='Drop Down Menus'!$A$13),OR($T$11='Drop Down Menus'!$D$5,$T$11='Drop Down Menus'!$G$63,$T$11='Drop Down Menus'!$G$64)),$T$11,0)</f>
        <v>0</v>
      </c>
      <c r="M98" s="80" t="e">
        <f t="shared" si="10"/>
        <v>#DIV/0!</v>
      </c>
      <c r="N98" s="81"/>
      <c r="O98" s="80"/>
      <c r="P98" s="80" t="str">
        <f t="shared" si="11"/>
        <v/>
      </c>
      <c r="Q98" s="76" t="e">
        <f t="shared" si="12"/>
        <v>#DIV/0!</v>
      </c>
      <c r="R98" s="79" t="e">
        <f t="shared" si="14"/>
        <v>#DIV/0!</v>
      </c>
      <c r="S98" s="77" t="e">
        <f t="shared" si="1"/>
        <v>#DIV/0!</v>
      </c>
      <c r="T98" s="127">
        <f t="shared" si="2"/>
        <v>21</v>
      </c>
      <c r="U98" s="83" t="e">
        <f t="shared" si="3"/>
        <v>#DIV/0!</v>
      </c>
      <c r="V98" s="83"/>
      <c r="W98" s="71" t="e">
        <f t="shared" si="13"/>
        <v>#DIV/0!</v>
      </c>
      <c r="X98" s="71"/>
    </row>
    <row r="99" spans="2:24" ht="13.5">
      <c r="B99" s="72" t="s">
        <v>31</v>
      </c>
      <c r="C99" s="73">
        <f t="shared" si="15"/>
        <v>22</v>
      </c>
      <c r="D99" s="84" t="e">
        <f t="shared" si="4"/>
        <v>#DIV/0!</v>
      </c>
      <c r="E99" s="75">
        <f>IF(AND(OR($E$11='Drop Down Menus'!$A$6,$E$11='Drop Down Menus'!$A$7,$E$11='Drop Down Menus'!$A$8,$E$11='Drop Down Menus'!$A$9),$T$11='Drop Down Menus'!$D$4),$T$11,0)</f>
        <v>0</v>
      </c>
      <c r="F99" s="76" t="e">
        <f t="shared" si="5"/>
        <v>#DIV/0!</v>
      </c>
      <c r="G99" s="75">
        <f>IF(AND(OR($E$11='Drop Down Menus'!$A$6,$E$11='Drop Down Menus'!$A$7,$E$11='Drop Down Menus'!$A$8,$E$11='Drop Down Menus'!$A$9),$T$11='Drop Down Menus'!$H$4,),$T$11,0)</f>
        <v>0</v>
      </c>
      <c r="H99" s="76" t="e">
        <f t="shared" si="6"/>
        <v>#DIV/0!</v>
      </c>
      <c r="I99" s="77" t="str">
        <f t="shared" si="7"/>
        <v/>
      </c>
      <c r="J99" s="78" t="e">
        <f t="shared" si="8"/>
        <v>#DIV/0!</v>
      </c>
      <c r="K99" s="79" t="e">
        <f t="shared" si="9"/>
        <v>#DIV/0!</v>
      </c>
      <c r="L99" s="75">
        <f>IF(AND(OR($E$11='Drop Down Menus'!$A$10,$E$11='Drop Down Menus'!$A$11,$E$11='Drop Down Menus'!$A$12,$E$11='Drop Down Menus'!$A$13),OR($T$11='Drop Down Menus'!$D$5,$T$11='Drop Down Menus'!$G$63,$T$11='Drop Down Menus'!$G$64)),$T$11,0)</f>
        <v>0</v>
      </c>
      <c r="M99" s="80" t="e">
        <f t="shared" si="10"/>
        <v>#DIV/0!</v>
      </c>
      <c r="N99" s="81"/>
      <c r="O99" s="80"/>
      <c r="P99" s="80" t="str">
        <f t="shared" si="11"/>
        <v/>
      </c>
      <c r="Q99" s="76" t="e">
        <f t="shared" si="12"/>
        <v>#DIV/0!</v>
      </c>
      <c r="R99" s="79" t="e">
        <f t="shared" si="14"/>
        <v>#DIV/0!</v>
      </c>
      <c r="S99" s="77" t="e">
        <f t="shared" si="1"/>
        <v>#DIV/0!</v>
      </c>
      <c r="T99" s="127">
        <f t="shared" si="2"/>
        <v>22</v>
      </c>
      <c r="U99" s="83" t="e">
        <f t="shared" si="3"/>
        <v>#DIV/0!</v>
      </c>
      <c r="V99" s="83"/>
      <c r="W99" s="71" t="e">
        <f t="shared" si="13"/>
        <v>#DIV/0!</v>
      </c>
      <c r="X99" s="71"/>
    </row>
    <row r="100" spans="2:24" ht="13.5">
      <c r="B100" s="72" t="s">
        <v>32</v>
      </c>
      <c r="C100" s="73">
        <f t="shared" si="15"/>
        <v>23</v>
      </c>
      <c r="D100" s="84" t="e">
        <f t="shared" si="4"/>
        <v>#DIV/0!</v>
      </c>
      <c r="E100" s="75">
        <f>IF(AND(OR($E$11='Drop Down Menus'!$A$6,$E$11='Drop Down Menus'!$A$7,$E$11='Drop Down Menus'!$A$8,$E$11='Drop Down Menus'!$A$9),$T$11='Drop Down Menus'!$D$4),$T$11,0)</f>
        <v>0</v>
      </c>
      <c r="F100" s="76" t="e">
        <f t="shared" si="5"/>
        <v>#DIV/0!</v>
      </c>
      <c r="G100" s="75">
        <f>IF(AND(OR($E$11='Drop Down Menus'!$A$6,$E$11='Drop Down Menus'!$A$7,$E$11='Drop Down Menus'!$A$8,$E$11='Drop Down Menus'!$A$9),$T$11='Drop Down Menus'!$H$4,),$T$11,0)</f>
        <v>0</v>
      </c>
      <c r="H100" s="76" t="e">
        <f t="shared" si="6"/>
        <v>#DIV/0!</v>
      </c>
      <c r="I100" s="77" t="str">
        <f t="shared" si="7"/>
        <v/>
      </c>
      <c r="J100" s="78" t="e">
        <f t="shared" si="8"/>
        <v>#DIV/0!</v>
      </c>
      <c r="K100" s="79" t="e">
        <f t="shared" si="9"/>
        <v>#DIV/0!</v>
      </c>
      <c r="L100" s="75">
        <f>IF(AND(OR($E$11='Drop Down Menus'!$A$10,$E$11='Drop Down Menus'!$A$11,$E$11='Drop Down Menus'!$A$12,$E$11='Drop Down Menus'!$A$13),OR($T$11='Drop Down Menus'!$D$5,$T$11='Drop Down Menus'!$G$63,$T$11='Drop Down Menus'!$G$64)),$T$11,0)</f>
        <v>0</v>
      </c>
      <c r="M100" s="80" t="e">
        <f t="shared" si="10"/>
        <v>#DIV/0!</v>
      </c>
      <c r="N100" s="81"/>
      <c r="O100" s="80"/>
      <c r="P100" s="80" t="str">
        <f t="shared" si="11"/>
        <v/>
      </c>
      <c r="Q100" s="76" t="e">
        <f t="shared" si="12"/>
        <v>#DIV/0!</v>
      </c>
      <c r="R100" s="79" t="e">
        <f t="shared" si="14"/>
        <v>#DIV/0!</v>
      </c>
      <c r="S100" s="77" t="e">
        <f t="shared" si="1"/>
        <v>#DIV/0!</v>
      </c>
      <c r="T100" s="127">
        <f t="shared" si="2"/>
        <v>23</v>
      </c>
      <c r="U100" s="83" t="e">
        <f t="shared" si="3"/>
        <v>#DIV/0!</v>
      </c>
      <c r="V100" s="83"/>
      <c r="W100" s="71" t="e">
        <f t="shared" si="13"/>
        <v>#DIV/0!</v>
      </c>
      <c r="X100" s="71"/>
    </row>
    <row r="101" spans="2:24" ht="13.5">
      <c r="B101" s="72" t="s">
        <v>33</v>
      </c>
      <c r="C101" s="73">
        <f t="shared" si="15"/>
        <v>24</v>
      </c>
      <c r="D101" s="84" t="e">
        <f t="shared" si="4"/>
        <v>#DIV/0!</v>
      </c>
      <c r="E101" s="75">
        <f>IF(AND(OR($E$11='Drop Down Menus'!$A$6,$E$11='Drop Down Menus'!$A$7,$E$11='Drop Down Menus'!$A$8,$E$11='Drop Down Menus'!$A$9),$T$11='Drop Down Menus'!$D$4),$T$11,0)</f>
        <v>0</v>
      </c>
      <c r="F101" s="76" t="e">
        <f t="shared" si="5"/>
        <v>#DIV/0!</v>
      </c>
      <c r="G101" s="75">
        <f>IF(AND(OR($E$11='Drop Down Menus'!$A$6,$E$11='Drop Down Menus'!$A$7,$E$11='Drop Down Menus'!$A$8,$E$11='Drop Down Menus'!$A$9),$T$11='Drop Down Menus'!$H$4,),$T$11,0)</f>
        <v>0</v>
      </c>
      <c r="H101" s="76" t="e">
        <f t="shared" si="6"/>
        <v>#DIV/0!</v>
      </c>
      <c r="I101" s="77" t="str">
        <f t="shared" si="7"/>
        <v/>
      </c>
      <c r="J101" s="78" t="e">
        <f t="shared" si="8"/>
        <v>#DIV/0!</v>
      </c>
      <c r="K101" s="79" t="e">
        <f t="shared" si="9"/>
        <v>#DIV/0!</v>
      </c>
      <c r="L101" s="75">
        <f>IF(AND(OR($E$11='Drop Down Menus'!$A$10,$E$11='Drop Down Menus'!$A$11,$E$11='Drop Down Menus'!$A$12,$E$11='Drop Down Menus'!$A$13),OR($T$11='Drop Down Menus'!$D$5,$T$11='Drop Down Menus'!$G$63,$T$11='Drop Down Menus'!$G$64)),$T$11,0)</f>
        <v>0</v>
      </c>
      <c r="M101" s="80" t="e">
        <f t="shared" si="10"/>
        <v>#DIV/0!</v>
      </c>
      <c r="N101" s="81"/>
      <c r="O101" s="80"/>
      <c r="P101" s="80" t="str">
        <f t="shared" si="11"/>
        <v/>
      </c>
      <c r="Q101" s="76" t="e">
        <f t="shared" si="12"/>
        <v>#DIV/0!</v>
      </c>
      <c r="R101" s="79" t="e">
        <f t="shared" si="14"/>
        <v>#DIV/0!</v>
      </c>
      <c r="S101" s="77" t="e">
        <f t="shared" si="1"/>
        <v>#DIV/0!</v>
      </c>
      <c r="T101" s="127">
        <f t="shared" si="2"/>
        <v>24</v>
      </c>
      <c r="U101" s="83" t="e">
        <f t="shared" si="3"/>
        <v>#DIV/0!</v>
      </c>
      <c r="V101" s="83"/>
      <c r="W101" s="71" t="e">
        <f t="shared" si="13"/>
        <v>#DIV/0!</v>
      </c>
      <c r="X101" s="71"/>
    </row>
    <row r="102" spans="2:24" ht="13.5">
      <c r="B102" s="72" t="s">
        <v>34</v>
      </c>
      <c r="C102" s="73">
        <f t="shared" si="15"/>
        <v>25</v>
      </c>
      <c r="D102" s="84" t="e">
        <f t="shared" si="4"/>
        <v>#DIV/0!</v>
      </c>
      <c r="E102" s="75">
        <f>IF(AND(OR($E$11='Drop Down Menus'!$A$6,$E$11='Drop Down Menus'!$A$7,$E$11='Drop Down Menus'!$A$8,$E$11='Drop Down Menus'!$A$9),$T$11='Drop Down Menus'!$D$4),$T$11,0)</f>
        <v>0</v>
      </c>
      <c r="F102" s="76" t="e">
        <f t="shared" si="5"/>
        <v>#DIV/0!</v>
      </c>
      <c r="G102" s="75">
        <f>IF(AND(OR($E$11='Drop Down Menus'!$A$6,$E$11='Drop Down Menus'!$A$7,$E$11='Drop Down Menus'!$A$8,$E$11='Drop Down Menus'!$A$9),$T$11='Drop Down Menus'!$H$4,),$T$11,0)</f>
        <v>0</v>
      </c>
      <c r="H102" s="76" t="e">
        <f t="shared" si="6"/>
        <v>#DIV/0!</v>
      </c>
      <c r="I102" s="77" t="str">
        <f t="shared" si="7"/>
        <v/>
      </c>
      <c r="J102" s="78" t="e">
        <f t="shared" si="8"/>
        <v>#DIV/0!</v>
      </c>
      <c r="K102" s="79" t="e">
        <f t="shared" si="9"/>
        <v>#DIV/0!</v>
      </c>
      <c r="L102" s="75">
        <f>IF(AND(OR($E$11='Drop Down Menus'!$A$10,$E$11='Drop Down Menus'!$A$11,$E$11='Drop Down Menus'!$A$12,$E$11='Drop Down Menus'!$A$13),OR($T$11='Drop Down Menus'!$D$5,$T$11='Drop Down Menus'!$G$63,$T$11='Drop Down Menus'!$G$64)),$T$11,0)</f>
        <v>0</v>
      </c>
      <c r="M102" s="80" t="e">
        <f t="shared" si="10"/>
        <v>#DIV/0!</v>
      </c>
      <c r="N102" s="81"/>
      <c r="O102" s="80"/>
      <c r="P102" s="80" t="str">
        <f t="shared" si="11"/>
        <v/>
      </c>
      <c r="Q102" s="76" t="e">
        <f t="shared" si="12"/>
        <v>#DIV/0!</v>
      </c>
      <c r="R102" s="79" t="e">
        <f t="shared" si="14"/>
        <v>#DIV/0!</v>
      </c>
      <c r="S102" s="77" t="e">
        <f t="shared" si="1"/>
        <v>#DIV/0!</v>
      </c>
      <c r="T102" s="127">
        <f t="shared" si="2"/>
        <v>25</v>
      </c>
      <c r="U102" s="83" t="e">
        <f t="shared" si="3"/>
        <v>#DIV/0!</v>
      </c>
      <c r="V102" s="83"/>
      <c r="W102" s="71" t="e">
        <f t="shared" si="13"/>
        <v>#DIV/0!</v>
      </c>
      <c r="X102" s="71"/>
    </row>
    <row r="103" spans="2:24" ht="13.5">
      <c r="B103" s="72" t="s">
        <v>35</v>
      </c>
      <c r="C103" s="73">
        <f t="shared" si="15"/>
        <v>26</v>
      </c>
      <c r="D103" s="84" t="e">
        <f t="shared" si="4"/>
        <v>#DIV/0!</v>
      </c>
      <c r="E103" s="75">
        <f>IF(AND(OR($E$11='Drop Down Menus'!$A$6,$E$11='Drop Down Menus'!$A$7,$E$11='Drop Down Menus'!$A$8,$E$11='Drop Down Menus'!$A$9),$T$11='Drop Down Menus'!$D$4),$T$11,0)</f>
        <v>0</v>
      </c>
      <c r="F103" s="76" t="e">
        <f t="shared" si="5"/>
        <v>#DIV/0!</v>
      </c>
      <c r="G103" s="75">
        <f>IF(AND(OR($E$11='Drop Down Menus'!$A$6,$E$11='Drop Down Menus'!$A$7,$E$11='Drop Down Menus'!$A$8,$E$11='Drop Down Menus'!$A$9),$T$11='Drop Down Menus'!$H$4,),$T$11,0)</f>
        <v>0</v>
      </c>
      <c r="H103" s="76" t="e">
        <f t="shared" si="6"/>
        <v>#DIV/0!</v>
      </c>
      <c r="I103" s="77" t="str">
        <f t="shared" si="7"/>
        <v/>
      </c>
      <c r="J103" s="78" t="e">
        <f t="shared" si="8"/>
        <v>#DIV/0!</v>
      </c>
      <c r="K103" s="79" t="e">
        <f t="shared" si="9"/>
        <v>#DIV/0!</v>
      </c>
      <c r="L103" s="75">
        <f>IF(AND(OR($E$11='Drop Down Menus'!$A$10,$E$11='Drop Down Menus'!$A$11,$E$11='Drop Down Menus'!$A$12,$E$11='Drop Down Menus'!$A$13),OR($T$11='Drop Down Menus'!$D$5,$T$11='Drop Down Menus'!$G$63,$T$11='Drop Down Menus'!$G$64)),$T$11,0)</f>
        <v>0</v>
      </c>
      <c r="M103" s="80" t="e">
        <f t="shared" si="10"/>
        <v>#DIV/0!</v>
      </c>
      <c r="N103" s="81"/>
      <c r="O103" s="80"/>
      <c r="P103" s="80" t="str">
        <f t="shared" si="11"/>
        <v/>
      </c>
      <c r="Q103" s="76" t="e">
        <f t="shared" si="12"/>
        <v>#DIV/0!</v>
      </c>
      <c r="R103" s="79" t="e">
        <f t="shared" si="14"/>
        <v>#DIV/0!</v>
      </c>
      <c r="S103" s="77" t="e">
        <f t="shared" si="1"/>
        <v>#DIV/0!</v>
      </c>
      <c r="T103" s="127">
        <f t="shared" si="2"/>
        <v>26</v>
      </c>
      <c r="U103" s="83" t="e">
        <f t="shared" si="3"/>
        <v>#DIV/0!</v>
      </c>
      <c r="V103" s="83"/>
      <c r="W103" s="71" t="e">
        <f t="shared" si="13"/>
        <v>#DIV/0!</v>
      </c>
      <c r="X103" s="71"/>
    </row>
    <row r="104" spans="2:24" ht="13.5">
      <c r="B104" s="72" t="s">
        <v>36</v>
      </c>
      <c r="C104" s="73">
        <f t="shared" si="15"/>
        <v>27</v>
      </c>
      <c r="D104" s="84" t="e">
        <f t="shared" si="4"/>
        <v>#DIV/0!</v>
      </c>
      <c r="E104" s="75">
        <f>IF(AND(OR($E$11='Drop Down Menus'!$A$6,$E$11='Drop Down Menus'!$A$7,$E$11='Drop Down Menus'!$A$8,$E$11='Drop Down Menus'!$A$9),$T$11='Drop Down Menus'!$D$4),$T$11,0)</f>
        <v>0</v>
      </c>
      <c r="F104" s="76" t="e">
        <f t="shared" si="5"/>
        <v>#DIV/0!</v>
      </c>
      <c r="G104" s="75">
        <f>IF(AND(OR($E$11='Drop Down Menus'!$A$6,$E$11='Drop Down Menus'!$A$7,$E$11='Drop Down Menus'!$A$8,$E$11='Drop Down Menus'!$A$9),$T$11='Drop Down Menus'!$H$4,),$T$11,0)</f>
        <v>0</v>
      </c>
      <c r="H104" s="76" t="e">
        <f t="shared" si="6"/>
        <v>#DIV/0!</v>
      </c>
      <c r="I104" s="77" t="str">
        <f t="shared" si="7"/>
        <v/>
      </c>
      <c r="J104" s="78" t="e">
        <f t="shared" si="8"/>
        <v>#DIV/0!</v>
      </c>
      <c r="K104" s="79" t="e">
        <f t="shared" si="9"/>
        <v>#DIV/0!</v>
      </c>
      <c r="L104" s="75">
        <f>IF(AND(OR($E$11='Drop Down Menus'!$A$10,$E$11='Drop Down Menus'!$A$11,$E$11='Drop Down Menus'!$A$12,$E$11='Drop Down Menus'!$A$13),OR($T$11='Drop Down Menus'!$D$5,$T$11='Drop Down Menus'!$G$63,$T$11='Drop Down Menus'!$G$64)),$T$11,0)</f>
        <v>0</v>
      </c>
      <c r="M104" s="80" t="e">
        <f t="shared" si="10"/>
        <v>#DIV/0!</v>
      </c>
      <c r="N104" s="81"/>
      <c r="O104" s="80"/>
      <c r="P104" s="80" t="str">
        <f t="shared" si="11"/>
        <v/>
      </c>
      <c r="Q104" s="76" t="e">
        <f t="shared" si="12"/>
        <v>#DIV/0!</v>
      </c>
      <c r="R104" s="79" t="e">
        <f t="shared" si="14"/>
        <v>#DIV/0!</v>
      </c>
      <c r="S104" s="77" t="e">
        <f t="shared" si="1"/>
        <v>#DIV/0!</v>
      </c>
      <c r="T104" s="127">
        <f t="shared" si="2"/>
        <v>27</v>
      </c>
      <c r="U104" s="83" t="e">
        <f t="shared" si="3"/>
        <v>#DIV/0!</v>
      </c>
      <c r="V104" s="83"/>
      <c r="W104" s="71" t="e">
        <f t="shared" si="13"/>
        <v>#DIV/0!</v>
      </c>
      <c r="X104" s="71"/>
    </row>
    <row r="105" spans="2:24" ht="13.5">
      <c r="B105" s="72" t="s">
        <v>37</v>
      </c>
      <c r="C105" s="73">
        <f t="shared" si="15"/>
        <v>28</v>
      </c>
      <c r="D105" s="84" t="e">
        <f t="shared" si="4"/>
        <v>#DIV/0!</v>
      </c>
      <c r="E105" s="75">
        <f>IF(AND(OR($E$11='Drop Down Menus'!$A$6,$E$11='Drop Down Menus'!$A$7,$E$11='Drop Down Menus'!$A$8,$E$11='Drop Down Menus'!$A$9),$T$11='Drop Down Menus'!$D$4),$T$11,0)</f>
        <v>0</v>
      </c>
      <c r="F105" s="76" t="e">
        <f t="shared" si="5"/>
        <v>#DIV/0!</v>
      </c>
      <c r="G105" s="75">
        <f>IF(AND(OR($E$11='Drop Down Menus'!$A$6,$E$11='Drop Down Menus'!$A$7,$E$11='Drop Down Menus'!$A$8,$E$11='Drop Down Menus'!$A$9),$T$11='Drop Down Menus'!$H$4,),$T$11,0)</f>
        <v>0</v>
      </c>
      <c r="H105" s="76" t="e">
        <f t="shared" si="6"/>
        <v>#DIV/0!</v>
      </c>
      <c r="I105" s="77" t="str">
        <f t="shared" si="7"/>
        <v/>
      </c>
      <c r="J105" s="78" t="e">
        <f t="shared" si="8"/>
        <v>#DIV/0!</v>
      </c>
      <c r="K105" s="79" t="e">
        <f t="shared" si="9"/>
        <v>#DIV/0!</v>
      </c>
      <c r="L105" s="75">
        <f>IF(AND(OR($E$11='Drop Down Menus'!$A$10,$E$11='Drop Down Menus'!$A$11,$E$11='Drop Down Menus'!$A$12,$E$11='Drop Down Menus'!$A$13),OR($T$11='Drop Down Menus'!$D$5,$T$11='Drop Down Menus'!$G$63,$T$11='Drop Down Menus'!$G$64)),$T$11,0)</f>
        <v>0</v>
      </c>
      <c r="M105" s="80" t="e">
        <f t="shared" si="10"/>
        <v>#DIV/0!</v>
      </c>
      <c r="N105" s="81"/>
      <c r="O105" s="80"/>
      <c r="P105" s="80" t="str">
        <f t="shared" si="11"/>
        <v/>
      </c>
      <c r="Q105" s="76" t="e">
        <f t="shared" si="12"/>
        <v>#DIV/0!</v>
      </c>
      <c r="R105" s="79" t="e">
        <f t="shared" si="14"/>
        <v>#DIV/0!</v>
      </c>
      <c r="S105" s="77" t="e">
        <f t="shared" si="1"/>
        <v>#DIV/0!</v>
      </c>
      <c r="T105" s="127">
        <f t="shared" si="2"/>
        <v>28</v>
      </c>
      <c r="U105" s="83" t="e">
        <f t="shared" si="3"/>
        <v>#DIV/0!</v>
      </c>
      <c r="V105" s="83"/>
      <c r="W105" s="71" t="e">
        <f t="shared" si="13"/>
        <v>#DIV/0!</v>
      </c>
      <c r="X105" s="71"/>
    </row>
    <row r="106" spans="2:24" ht="13.5">
      <c r="B106" s="72" t="s">
        <v>38</v>
      </c>
      <c r="C106" s="73">
        <f t="shared" si="15"/>
        <v>29</v>
      </c>
      <c r="D106" s="84" t="e">
        <f t="shared" si="4"/>
        <v>#DIV/0!</v>
      </c>
      <c r="E106" s="75">
        <f>IF(AND(OR($E$11='Drop Down Menus'!$A$6,$E$11='Drop Down Menus'!$A$7,$E$11='Drop Down Menus'!$A$8,$E$11='Drop Down Menus'!$A$9),$T$11='Drop Down Menus'!$D$4),$T$11,0)</f>
        <v>0</v>
      </c>
      <c r="F106" s="76" t="e">
        <f t="shared" si="5"/>
        <v>#DIV/0!</v>
      </c>
      <c r="G106" s="75">
        <f>IF(AND(OR($E$11='Drop Down Menus'!$A$6,$E$11='Drop Down Menus'!$A$7,$E$11='Drop Down Menus'!$A$8,$E$11='Drop Down Menus'!$A$9),$T$11='Drop Down Menus'!$H$4,),$T$11,0)</f>
        <v>0</v>
      </c>
      <c r="H106" s="76" t="e">
        <f t="shared" si="6"/>
        <v>#DIV/0!</v>
      </c>
      <c r="I106" s="77" t="str">
        <f t="shared" si="7"/>
        <v/>
      </c>
      <c r="J106" s="78" t="e">
        <f t="shared" si="8"/>
        <v>#DIV/0!</v>
      </c>
      <c r="K106" s="79" t="e">
        <f t="shared" si="9"/>
        <v>#DIV/0!</v>
      </c>
      <c r="L106" s="75">
        <f>IF(AND(OR($E$11='Drop Down Menus'!$A$10,$E$11='Drop Down Menus'!$A$11,$E$11='Drop Down Menus'!$A$12,$E$11='Drop Down Menus'!$A$13),OR($T$11='Drop Down Menus'!$D$5,$T$11='Drop Down Menus'!$G$63,$T$11='Drop Down Menus'!$G$64)),$T$11,0)</f>
        <v>0</v>
      </c>
      <c r="M106" s="80" t="e">
        <f t="shared" si="10"/>
        <v>#DIV/0!</v>
      </c>
      <c r="N106" s="81"/>
      <c r="O106" s="80"/>
      <c r="P106" s="80" t="str">
        <f t="shared" si="11"/>
        <v/>
      </c>
      <c r="Q106" s="76" t="e">
        <f t="shared" si="12"/>
        <v>#DIV/0!</v>
      </c>
      <c r="R106" s="79" t="e">
        <f t="shared" si="14"/>
        <v>#DIV/0!</v>
      </c>
      <c r="S106" s="77" t="e">
        <f t="shared" si="1"/>
        <v>#DIV/0!</v>
      </c>
      <c r="T106" s="127">
        <f t="shared" si="2"/>
        <v>29</v>
      </c>
      <c r="U106" s="83" t="e">
        <f t="shared" si="3"/>
        <v>#DIV/0!</v>
      </c>
      <c r="V106" s="83"/>
      <c r="W106" s="71" t="e">
        <f t="shared" si="13"/>
        <v>#DIV/0!</v>
      </c>
      <c r="X106" s="71"/>
    </row>
    <row r="107" spans="2:24" ht="13.5" hidden="1">
      <c r="B107" s="72" t="s">
        <v>39</v>
      </c>
      <c r="C107" s="73">
        <f t="shared" si="15"/>
        <v>30</v>
      </c>
      <c r="D107" s="84" t="e">
        <f t="shared" si="4"/>
        <v>#DIV/0!</v>
      </c>
      <c r="E107" s="75">
        <f>IF(AND(OR($E$11='Drop Down Menus'!$A$6,$E$11='Drop Down Menus'!$A$7,$E$11='Drop Down Menus'!$A$8,$E$11='Drop Down Menus'!$A$9),$T$11='Drop Down Menus'!$D$4),$T$11,0)</f>
        <v>0</v>
      </c>
      <c r="F107" s="76" t="e">
        <f t="shared" si="5"/>
        <v>#DIV/0!</v>
      </c>
      <c r="G107" s="75">
        <f>IF(AND(OR($E$11='Drop Down Menus'!$A$6,$E$11='Drop Down Menus'!$A$7,$E$11='Drop Down Menus'!$A$8,$E$11='Drop Down Menus'!$A$9),$T$11='Drop Down Menus'!$H$4,),$T$11,0)</f>
        <v>0</v>
      </c>
      <c r="H107" s="76" t="e">
        <f t="shared" si="6"/>
        <v>#DIV/0!</v>
      </c>
      <c r="I107" s="77" t="str">
        <f t="shared" si="7"/>
        <v/>
      </c>
      <c r="J107" s="78" t="e">
        <f t="shared" si="8"/>
        <v>#DIV/0!</v>
      </c>
      <c r="K107" s="79" t="e">
        <f t="shared" si="9"/>
        <v>#DIV/0!</v>
      </c>
      <c r="L107" s="75">
        <f>IF(AND(OR($E$11='Drop Down Menus'!$A$10,$E$11='Drop Down Menus'!$A$11,$E$11='Drop Down Menus'!$A$12,$E$11='Drop Down Menus'!$A$13),OR($T$11='Drop Down Menus'!$D$5,$T$11='Drop Down Menus'!$G$63,$T$11='Drop Down Menus'!$G$64)),$T$11,0)</f>
        <v>0</v>
      </c>
      <c r="M107" s="80" t="e">
        <f t="shared" si="10"/>
        <v>#DIV/0!</v>
      </c>
      <c r="N107" s="81"/>
      <c r="O107" s="80"/>
      <c r="P107" s="80" t="str">
        <f t="shared" si="11"/>
        <v/>
      </c>
      <c r="Q107" s="76" t="e">
        <f t="shared" si="12"/>
        <v>#DIV/0!</v>
      </c>
      <c r="R107" s="79" t="e">
        <f t="shared" si="14"/>
        <v>#DIV/0!</v>
      </c>
      <c r="S107" s="77" t="e">
        <f t="shared" si="1"/>
        <v>#DIV/0!</v>
      </c>
      <c r="T107" s="127">
        <f t="shared" si="2"/>
        <v>30</v>
      </c>
      <c r="U107" s="83" t="e">
        <f t="shared" si="3"/>
        <v>#DIV/0!</v>
      </c>
      <c r="V107" s="83"/>
      <c r="W107" s="99" t="e">
        <f t="shared" ref="W107:W124" si="16">S107</f>
        <v>#DIV/0!</v>
      </c>
      <c r="X107" s="99"/>
    </row>
    <row r="108" spans="2:24" ht="13.5" hidden="1">
      <c r="B108" s="72" t="s">
        <v>40</v>
      </c>
      <c r="C108" s="73">
        <f t="shared" si="15"/>
        <v>31</v>
      </c>
      <c r="D108" s="84" t="e">
        <f t="shared" si="4"/>
        <v>#DIV/0!</v>
      </c>
      <c r="E108" s="75">
        <f>IF(AND(OR($E$11='Drop Down Menus'!$A$6,$E$11='Drop Down Menus'!$A$7,$E$11='Drop Down Menus'!$A$8,$E$11='Drop Down Menus'!$A$9),$T$11='Drop Down Menus'!$D$4),$T$11,0)</f>
        <v>0</v>
      </c>
      <c r="F108" s="76" t="e">
        <f t="shared" si="5"/>
        <v>#DIV/0!</v>
      </c>
      <c r="G108" s="75">
        <f>IF(AND(OR($E$11='Drop Down Menus'!$A$6,$E$11='Drop Down Menus'!$A$7,$E$11='Drop Down Menus'!$A$8,$E$11='Drop Down Menus'!$A$9),$T$11='Drop Down Menus'!$H$4,),$T$11,0)</f>
        <v>0</v>
      </c>
      <c r="H108" s="76" t="e">
        <f t="shared" si="6"/>
        <v>#DIV/0!</v>
      </c>
      <c r="I108" s="77" t="str">
        <f t="shared" si="7"/>
        <v/>
      </c>
      <c r="J108" s="78" t="e">
        <f t="shared" si="8"/>
        <v>#DIV/0!</v>
      </c>
      <c r="K108" s="79" t="e">
        <f t="shared" si="9"/>
        <v>#DIV/0!</v>
      </c>
      <c r="L108" s="75">
        <f>IF(AND(OR($E$11='Drop Down Menus'!$A$10,$E$11='Drop Down Menus'!$A$11,$E$11='Drop Down Menus'!$A$12,$E$11='Drop Down Menus'!$A$13),OR($T$11='Drop Down Menus'!$D$5,$T$11='Drop Down Menus'!$G$63,$T$11='Drop Down Menus'!$G$64)),$T$11,0)</f>
        <v>0</v>
      </c>
      <c r="M108" s="80" t="e">
        <f t="shared" si="10"/>
        <v>#DIV/0!</v>
      </c>
      <c r="N108" s="81"/>
      <c r="O108" s="80"/>
      <c r="P108" s="80" t="str">
        <f t="shared" si="11"/>
        <v/>
      </c>
      <c r="Q108" s="76" t="e">
        <f t="shared" si="12"/>
        <v>#DIV/0!</v>
      </c>
      <c r="R108" s="79" t="e">
        <f t="shared" si="14"/>
        <v>#DIV/0!</v>
      </c>
      <c r="S108" s="77" t="e">
        <f t="shared" si="1"/>
        <v>#DIV/0!</v>
      </c>
      <c r="T108" s="127">
        <f t="shared" si="2"/>
        <v>31</v>
      </c>
      <c r="U108" s="83" t="e">
        <f t="shared" si="3"/>
        <v>#DIV/0!</v>
      </c>
      <c r="V108" s="83"/>
      <c r="W108" s="99" t="e">
        <f t="shared" si="16"/>
        <v>#DIV/0!</v>
      </c>
      <c r="X108" s="99"/>
    </row>
    <row r="109" spans="2:24" ht="13.5" hidden="1">
      <c r="B109" s="72" t="s">
        <v>41</v>
      </c>
      <c r="C109" s="73">
        <f t="shared" si="15"/>
        <v>32</v>
      </c>
      <c r="D109" s="84" t="e">
        <f t="shared" si="4"/>
        <v>#DIV/0!</v>
      </c>
      <c r="E109" s="75">
        <f>IF(AND(OR($E$11='Drop Down Menus'!$A$6,$E$11='Drop Down Menus'!$A$7,$E$11='Drop Down Menus'!$A$8,$E$11='Drop Down Menus'!$A$9),$T$11='Drop Down Menus'!$D$4),$T$11,0)</f>
        <v>0</v>
      </c>
      <c r="F109" s="76" t="e">
        <f t="shared" si="5"/>
        <v>#DIV/0!</v>
      </c>
      <c r="G109" s="75">
        <f>IF(AND(OR($E$11='Drop Down Menus'!$A$6,$E$11='Drop Down Menus'!$A$7,$E$11='Drop Down Menus'!$A$8,$E$11='Drop Down Menus'!$A$9),$T$11='Drop Down Menus'!$H$4,),$T$11,0)</f>
        <v>0</v>
      </c>
      <c r="H109" s="76" t="e">
        <f t="shared" si="6"/>
        <v>#DIV/0!</v>
      </c>
      <c r="I109" s="77" t="str">
        <f t="shared" si="7"/>
        <v/>
      </c>
      <c r="J109" s="78" t="e">
        <f t="shared" si="8"/>
        <v>#DIV/0!</v>
      </c>
      <c r="K109" s="79" t="e">
        <f t="shared" si="9"/>
        <v>#DIV/0!</v>
      </c>
      <c r="L109" s="75">
        <f>IF(AND(OR($E$11='Drop Down Menus'!$A$10,$E$11='Drop Down Menus'!$A$11,$E$11='Drop Down Menus'!$A$12,$E$11='Drop Down Menus'!$A$13),OR($T$11='Drop Down Menus'!$D$5,$T$11='Drop Down Menus'!$G$63,$T$11='Drop Down Menus'!$G$64)),$T$11,0)</f>
        <v>0</v>
      </c>
      <c r="M109" s="80" t="e">
        <f t="shared" si="10"/>
        <v>#DIV/0!</v>
      </c>
      <c r="N109" s="81"/>
      <c r="O109" s="80"/>
      <c r="P109" s="80" t="str">
        <f t="shared" si="11"/>
        <v/>
      </c>
      <c r="Q109" s="76" t="e">
        <f t="shared" si="12"/>
        <v>#DIV/0!</v>
      </c>
      <c r="R109" s="79" t="e">
        <f t="shared" si="14"/>
        <v>#DIV/0!</v>
      </c>
      <c r="S109" s="77" t="e">
        <f t="shared" si="1"/>
        <v>#DIV/0!</v>
      </c>
      <c r="T109" s="127">
        <f t="shared" si="2"/>
        <v>32</v>
      </c>
      <c r="U109" s="83" t="e">
        <f t="shared" si="3"/>
        <v>#DIV/0!</v>
      </c>
      <c r="V109" s="83"/>
      <c r="W109" s="99" t="e">
        <f t="shared" si="16"/>
        <v>#DIV/0!</v>
      </c>
      <c r="X109" s="99"/>
    </row>
    <row r="110" spans="2:24" ht="13.5" hidden="1">
      <c r="B110" s="72" t="s">
        <v>42</v>
      </c>
      <c r="C110" s="73">
        <f t="shared" si="15"/>
        <v>33</v>
      </c>
      <c r="D110" s="84" t="e">
        <f t="shared" si="4"/>
        <v>#DIV/0!</v>
      </c>
      <c r="E110" s="75">
        <f>IF(AND(OR($E$11='Drop Down Menus'!$A$6,$E$11='Drop Down Menus'!$A$7,$E$11='Drop Down Menus'!$A$8,$E$11='Drop Down Menus'!$A$9),$T$11='Drop Down Menus'!$D$4),$T$11,0)</f>
        <v>0</v>
      </c>
      <c r="F110" s="76" t="e">
        <f t="shared" si="5"/>
        <v>#DIV/0!</v>
      </c>
      <c r="G110" s="75">
        <f>IF(AND(OR($E$11='Drop Down Menus'!$A$6,$E$11='Drop Down Menus'!$A$7,$E$11='Drop Down Menus'!$A$8,$E$11='Drop Down Menus'!$A$9),$T$11='Drop Down Menus'!$H$4,),$T$11,0)</f>
        <v>0</v>
      </c>
      <c r="H110" s="76" t="e">
        <f t="shared" si="6"/>
        <v>#DIV/0!</v>
      </c>
      <c r="I110" s="77" t="str">
        <f t="shared" si="7"/>
        <v/>
      </c>
      <c r="J110" s="78" t="e">
        <f t="shared" si="8"/>
        <v>#DIV/0!</v>
      </c>
      <c r="K110" s="79" t="e">
        <f t="shared" si="9"/>
        <v>#DIV/0!</v>
      </c>
      <c r="L110" s="75">
        <f>IF(AND(OR($E$11='Drop Down Menus'!$A$10,$E$11='Drop Down Menus'!$A$11,$E$11='Drop Down Menus'!$A$12,$E$11='Drop Down Menus'!$A$13),OR($T$11='Drop Down Menus'!$D$5,$T$11='Drop Down Menus'!$G$63,$T$11='Drop Down Menus'!$G$64)),$T$11,0)</f>
        <v>0</v>
      </c>
      <c r="M110" s="80" t="e">
        <f t="shared" si="10"/>
        <v>#DIV/0!</v>
      </c>
      <c r="N110" s="81"/>
      <c r="O110" s="80"/>
      <c r="P110" s="80" t="str">
        <f t="shared" si="11"/>
        <v/>
      </c>
      <c r="Q110" s="76" t="e">
        <f t="shared" si="12"/>
        <v>#DIV/0!</v>
      </c>
      <c r="R110" s="79" t="e">
        <f t="shared" si="14"/>
        <v>#DIV/0!</v>
      </c>
      <c r="S110" s="77" t="e">
        <f t="shared" si="1"/>
        <v>#DIV/0!</v>
      </c>
      <c r="T110" s="127">
        <f t="shared" si="2"/>
        <v>33</v>
      </c>
      <c r="U110" s="83" t="e">
        <f t="shared" si="3"/>
        <v>#DIV/0!</v>
      </c>
      <c r="V110" s="83"/>
      <c r="W110" s="99" t="e">
        <f t="shared" si="16"/>
        <v>#DIV/0!</v>
      </c>
      <c r="X110" s="99"/>
    </row>
    <row r="111" spans="2:24" ht="13.5" hidden="1">
      <c r="B111" s="72" t="s">
        <v>43</v>
      </c>
      <c r="C111" s="73">
        <f t="shared" si="15"/>
        <v>34</v>
      </c>
      <c r="D111" s="84" t="e">
        <f t="shared" si="4"/>
        <v>#DIV/0!</v>
      </c>
      <c r="E111" s="75">
        <f>IF(AND(OR($E$11='Drop Down Menus'!$A$6,$E$11='Drop Down Menus'!$A$7,$E$11='Drop Down Menus'!$A$8,$E$11='Drop Down Menus'!$A$9),$T$11='Drop Down Menus'!$D$4),$T$11,0)</f>
        <v>0</v>
      </c>
      <c r="F111" s="76" t="e">
        <f t="shared" si="5"/>
        <v>#DIV/0!</v>
      </c>
      <c r="G111" s="75">
        <f>IF(AND(OR($E$11='Drop Down Menus'!$A$6,$E$11='Drop Down Menus'!$A$7,$E$11='Drop Down Menus'!$A$8,$E$11='Drop Down Menus'!$A$9),$T$11='Drop Down Menus'!$H$4,),$T$11,0)</f>
        <v>0</v>
      </c>
      <c r="H111" s="76" t="e">
        <f t="shared" si="6"/>
        <v>#DIV/0!</v>
      </c>
      <c r="I111" s="77" t="str">
        <f t="shared" si="7"/>
        <v/>
      </c>
      <c r="J111" s="78" t="e">
        <f t="shared" si="8"/>
        <v>#DIV/0!</v>
      </c>
      <c r="K111" s="79" t="e">
        <f t="shared" si="9"/>
        <v>#DIV/0!</v>
      </c>
      <c r="L111" s="75">
        <f>IF(AND(OR($E$11='Drop Down Menus'!$A$10,$E$11='Drop Down Menus'!$A$11,$E$11='Drop Down Menus'!$A$12,$E$11='Drop Down Menus'!$A$13),OR($T$11='Drop Down Menus'!$D$5,$T$11='Drop Down Menus'!$G$63,$T$11='Drop Down Menus'!$G$64)),$T$11,0)</f>
        <v>0</v>
      </c>
      <c r="M111" s="80" t="e">
        <f t="shared" si="10"/>
        <v>#DIV/0!</v>
      </c>
      <c r="N111" s="81"/>
      <c r="O111" s="80"/>
      <c r="P111" s="80" t="str">
        <f t="shared" si="11"/>
        <v/>
      </c>
      <c r="Q111" s="76" t="e">
        <f t="shared" si="12"/>
        <v>#DIV/0!</v>
      </c>
      <c r="R111" s="79" t="e">
        <f t="shared" si="14"/>
        <v>#DIV/0!</v>
      </c>
      <c r="S111" s="77" t="e">
        <f t="shared" si="1"/>
        <v>#DIV/0!</v>
      </c>
      <c r="T111" s="127">
        <f t="shared" si="2"/>
        <v>34</v>
      </c>
      <c r="U111" s="83" t="e">
        <f t="shared" si="3"/>
        <v>#DIV/0!</v>
      </c>
      <c r="V111" s="83"/>
      <c r="W111" s="99" t="e">
        <f t="shared" si="16"/>
        <v>#DIV/0!</v>
      </c>
      <c r="X111" s="99"/>
    </row>
    <row r="112" spans="2:24" ht="13.5" hidden="1">
      <c r="B112" s="72" t="s">
        <v>44</v>
      </c>
      <c r="C112" s="73">
        <f t="shared" si="15"/>
        <v>35</v>
      </c>
      <c r="D112" s="84" t="e">
        <f t="shared" si="4"/>
        <v>#DIV/0!</v>
      </c>
      <c r="E112" s="75">
        <f>IF(AND(OR($E$11='Drop Down Menus'!$A$6,$E$11='Drop Down Menus'!$A$7,$E$11='Drop Down Menus'!$A$8,$E$11='Drop Down Menus'!$A$9),$T$11='Drop Down Menus'!$D$4),$T$11,0)</f>
        <v>0</v>
      </c>
      <c r="F112" s="76" t="e">
        <f t="shared" si="5"/>
        <v>#DIV/0!</v>
      </c>
      <c r="G112" s="75">
        <f>IF(AND(OR($E$11='Drop Down Menus'!$A$6,$E$11='Drop Down Menus'!$A$7,$E$11='Drop Down Menus'!$A$8,$E$11='Drop Down Menus'!$A$9),$T$11='Drop Down Menus'!$H$4,),$T$11,0)</f>
        <v>0</v>
      </c>
      <c r="H112" s="76" t="e">
        <f t="shared" si="6"/>
        <v>#DIV/0!</v>
      </c>
      <c r="I112" s="77" t="str">
        <f t="shared" si="7"/>
        <v/>
      </c>
      <c r="J112" s="78" t="e">
        <f t="shared" si="8"/>
        <v>#DIV/0!</v>
      </c>
      <c r="K112" s="79" t="e">
        <f t="shared" si="9"/>
        <v>#DIV/0!</v>
      </c>
      <c r="L112" s="75">
        <f>IF(AND(OR($E$11='Drop Down Menus'!$A$10,$E$11='Drop Down Menus'!$A$11,$E$11='Drop Down Menus'!$A$12,$E$11='Drop Down Menus'!$A$13),OR($T$11='Drop Down Menus'!$D$5,$T$11='Drop Down Menus'!$G$63,$T$11='Drop Down Menus'!$G$64)),$T$11,0)</f>
        <v>0</v>
      </c>
      <c r="M112" s="80" t="e">
        <f t="shared" si="10"/>
        <v>#DIV/0!</v>
      </c>
      <c r="N112" s="81"/>
      <c r="O112" s="80"/>
      <c r="P112" s="80" t="str">
        <f t="shared" si="11"/>
        <v/>
      </c>
      <c r="Q112" s="76" t="e">
        <f t="shared" si="12"/>
        <v>#DIV/0!</v>
      </c>
      <c r="R112" s="79" t="e">
        <f t="shared" si="14"/>
        <v>#DIV/0!</v>
      </c>
      <c r="S112" s="77" t="e">
        <f t="shared" si="1"/>
        <v>#DIV/0!</v>
      </c>
      <c r="T112" s="127">
        <f t="shared" si="2"/>
        <v>35</v>
      </c>
      <c r="U112" s="83" t="e">
        <f t="shared" si="3"/>
        <v>#DIV/0!</v>
      </c>
      <c r="V112" s="83"/>
      <c r="W112" s="99" t="e">
        <f t="shared" si="16"/>
        <v>#DIV/0!</v>
      </c>
      <c r="X112" s="99"/>
    </row>
    <row r="113" spans="1:25" ht="13.5" hidden="1">
      <c r="B113" s="72" t="s">
        <v>45</v>
      </c>
      <c r="C113" s="73">
        <f t="shared" si="15"/>
        <v>36</v>
      </c>
      <c r="D113" s="84" t="e">
        <f t="shared" si="4"/>
        <v>#DIV/0!</v>
      </c>
      <c r="E113" s="75">
        <f>IF(AND(OR($E$11='Drop Down Menus'!$A$6,$E$11='Drop Down Menus'!$A$7,$E$11='Drop Down Menus'!$A$8,$E$11='Drop Down Menus'!$A$9),$T$11='Drop Down Menus'!$D$4),$T$11,0)</f>
        <v>0</v>
      </c>
      <c r="F113" s="76" t="e">
        <f t="shared" si="5"/>
        <v>#DIV/0!</v>
      </c>
      <c r="G113" s="75">
        <f>IF(AND(OR($E$11='Drop Down Menus'!$A$6,$E$11='Drop Down Menus'!$A$7,$E$11='Drop Down Menus'!$A$8,$E$11='Drop Down Menus'!$A$9),$T$11='Drop Down Menus'!$H$4,),$T$11,0)</f>
        <v>0</v>
      </c>
      <c r="H113" s="76" t="e">
        <f t="shared" si="6"/>
        <v>#DIV/0!</v>
      </c>
      <c r="I113" s="77" t="str">
        <f t="shared" si="7"/>
        <v/>
      </c>
      <c r="J113" s="78" t="e">
        <f t="shared" si="8"/>
        <v>#DIV/0!</v>
      </c>
      <c r="K113" s="79" t="e">
        <f t="shared" si="9"/>
        <v>#DIV/0!</v>
      </c>
      <c r="L113" s="75">
        <f>IF(AND(OR($E$11='Drop Down Menus'!$A$10,$E$11='Drop Down Menus'!$A$11,$E$11='Drop Down Menus'!$A$12,$E$11='Drop Down Menus'!$A$13),OR($T$11='Drop Down Menus'!$D$5,$T$11='Drop Down Menus'!$G$63,$T$11='Drop Down Menus'!$G$64)),$T$11,0)</f>
        <v>0</v>
      </c>
      <c r="M113" s="80" t="e">
        <f t="shared" si="10"/>
        <v>#DIV/0!</v>
      </c>
      <c r="N113" s="81"/>
      <c r="O113" s="80"/>
      <c r="P113" s="80" t="str">
        <f t="shared" si="11"/>
        <v/>
      </c>
      <c r="Q113" s="76" t="e">
        <f t="shared" si="12"/>
        <v>#DIV/0!</v>
      </c>
      <c r="R113" s="79" t="e">
        <f t="shared" si="14"/>
        <v>#DIV/0!</v>
      </c>
      <c r="S113" s="77" t="e">
        <f t="shared" si="1"/>
        <v>#DIV/0!</v>
      </c>
      <c r="T113" s="127">
        <f t="shared" si="2"/>
        <v>36</v>
      </c>
      <c r="U113" s="83" t="e">
        <f t="shared" si="3"/>
        <v>#DIV/0!</v>
      </c>
      <c r="V113" s="83"/>
      <c r="W113" s="99" t="e">
        <f t="shared" si="16"/>
        <v>#DIV/0!</v>
      </c>
      <c r="X113" s="99"/>
    </row>
    <row r="114" spans="1:25" ht="13.5" hidden="1">
      <c r="B114" s="72" t="s">
        <v>46</v>
      </c>
      <c r="C114" s="73">
        <f t="shared" si="15"/>
        <v>37</v>
      </c>
      <c r="D114" s="84" t="e">
        <f t="shared" si="4"/>
        <v>#DIV/0!</v>
      </c>
      <c r="E114" s="75">
        <f>IF(AND(OR($E$11='Drop Down Menus'!$A$6,$E$11='Drop Down Menus'!$A$7,$E$11='Drop Down Menus'!$A$8,$E$11='Drop Down Menus'!$A$9),$T$11='Drop Down Menus'!$D$4),$T$11,0)</f>
        <v>0</v>
      </c>
      <c r="F114" s="76" t="e">
        <f t="shared" si="5"/>
        <v>#DIV/0!</v>
      </c>
      <c r="G114" s="75">
        <f>IF(AND(OR($E$11='Drop Down Menus'!$A$6,$E$11='Drop Down Menus'!$A$7,$E$11='Drop Down Menus'!$A$8,$E$11='Drop Down Menus'!$A$9),$T$11='Drop Down Menus'!$H$4,),$T$11,0)</f>
        <v>0</v>
      </c>
      <c r="H114" s="76" t="e">
        <f t="shared" si="6"/>
        <v>#DIV/0!</v>
      </c>
      <c r="I114" s="77" t="str">
        <f t="shared" si="7"/>
        <v/>
      </c>
      <c r="J114" s="78" t="e">
        <f t="shared" si="8"/>
        <v>#DIV/0!</v>
      </c>
      <c r="K114" s="79" t="e">
        <f t="shared" si="9"/>
        <v>#DIV/0!</v>
      </c>
      <c r="L114" s="75">
        <f>IF(AND(OR($E$11='Drop Down Menus'!$A$10,$E$11='Drop Down Menus'!$A$11,$E$11='Drop Down Menus'!$A$12,$E$11='Drop Down Menus'!$A$13),OR($T$11='Drop Down Menus'!$D$5,$T$11='Drop Down Menus'!$G$63,$T$11='Drop Down Menus'!$G$64)),$T$11,0)</f>
        <v>0</v>
      </c>
      <c r="M114" s="80" t="e">
        <f t="shared" si="10"/>
        <v>#DIV/0!</v>
      </c>
      <c r="N114" s="81"/>
      <c r="O114" s="80"/>
      <c r="P114" s="80" t="str">
        <f t="shared" si="11"/>
        <v/>
      </c>
      <c r="Q114" s="76" t="e">
        <f t="shared" si="12"/>
        <v>#DIV/0!</v>
      </c>
      <c r="R114" s="79" t="e">
        <f t="shared" si="14"/>
        <v>#DIV/0!</v>
      </c>
      <c r="S114" s="77" t="e">
        <f t="shared" si="1"/>
        <v>#DIV/0!</v>
      </c>
      <c r="T114" s="127">
        <f t="shared" si="2"/>
        <v>37</v>
      </c>
      <c r="U114" s="83" t="e">
        <f t="shared" si="3"/>
        <v>#DIV/0!</v>
      </c>
      <c r="V114" s="83"/>
      <c r="W114" s="99" t="e">
        <f t="shared" si="16"/>
        <v>#DIV/0!</v>
      </c>
      <c r="X114" s="99"/>
    </row>
    <row r="115" spans="1:25" ht="13.5" hidden="1">
      <c r="B115" s="72" t="s">
        <v>47</v>
      </c>
      <c r="C115" s="73">
        <f t="shared" si="15"/>
        <v>38</v>
      </c>
      <c r="D115" s="84" t="e">
        <f t="shared" si="4"/>
        <v>#DIV/0!</v>
      </c>
      <c r="E115" s="75">
        <f>IF(AND(OR($E$11='Drop Down Menus'!$A$6,$E$11='Drop Down Menus'!$A$7,$E$11='Drop Down Menus'!$A$8,$E$11='Drop Down Menus'!$A$9),$T$11='Drop Down Menus'!$D$4),$T$11,0)</f>
        <v>0</v>
      </c>
      <c r="F115" s="76" t="e">
        <f t="shared" si="5"/>
        <v>#DIV/0!</v>
      </c>
      <c r="G115" s="75">
        <f>IF(AND(OR($E$11='Drop Down Menus'!$A$6,$E$11='Drop Down Menus'!$A$7,$E$11='Drop Down Menus'!$A$8,$E$11='Drop Down Menus'!$A$9),$T$11='Drop Down Menus'!$H$4,),$T$11,0)</f>
        <v>0</v>
      </c>
      <c r="H115" s="76" t="e">
        <f t="shared" si="6"/>
        <v>#DIV/0!</v>
      </c>
      <c r="I115" s="77" t="str">
        <f t="shared" si="7"/>
        <v/>
      </c>
      <c r="J115" s="78" t="e">
        <f t="shared" si="8"/>
        <v>#DIV/0!</v>
      </c>
      <c r="K115" s="79" t="e">
        <f t="shared" si="9"/>
        <v>#DIV/0!</v>
      </c>
      <c r="L115" s="75">
        <f>IF(AND(OR($E$11='Drop Down Menus'!$A$10,$E$11='Drop Down Menus'!$A$11,$E$11='Drop Down Menus'!$A$12,$E$11='Drop Down Menus'!$A$13),OR($T$11='Drop Down Menus'!$D$5,$T$11='Drop Down Menus'!$G$63,$T$11='Drop Down Menus'!$G$64)),$T$11,0)</f>
        <v>0</v>
      </c>
      <c r="M115" s="80" t="e">
        <f t="shared" si="10"/>
        <v>#DIV/0!</v>
      </c>
      <c r="N115" s="81"/>
      <c r="O115" s="80"/>
      <c r="P115" s="80" t="str">
        <f t="shared" si="11"/>
        <v/>
      </c>
      <c r="Q115" s="76" t="e">
        <f t="shared" si="12"/>
        <v>#DIV/0!</v>
      </c>
      <c r="R115" s="79" t="e">
        <f t="shared" si="14"/>
        <v>#DIV/0!</v>
      </c>
      <c r="S115" s="77" t="e">
        <f t="shared" si="1"/>
        <v>#DIV/0!</v>
      </c>
      <c r="T115" s="127">
        <f t="shared" si="2"/>
        <v>38</v>
      </c>
      <c r="U115" s="83" t="e">
        <f t="shared" si="3"/>
        <v>#DIV/0!</v>
      </c>
      <c r="V115" s="83"/>
      <c r="W115" s="99" t="e">
        <f t="shared" si="16"/>
        <v>#DIV/0!</v>
      </c>
      <c r="X115" s="99"/>
    </row>
    <row r="116" spans="1:25" ht="13.5" hidden="1">
      <c r="B116" s="72" t="s">
        <v>48</v>
      </c>
      <c r="C116" s="73">
        <f t="shared" si="15"/>
        <v>39</v>
      </c>
      <c r="D116" s="84" t="e">
        <f t="shared" si="4"/>
        <v>#DIV/0!</v>
      </c>
      <c r="E116" s="75">
        <f>IF(AND(OR($E$11='Drop Down Menus'!$A$6,$E$11='Drop Down Menus'!$A$7,$E$11='Drop Down Menus'!$A$8,$E$11='Drop Down Menus'!$A$9),$T$11='Drop Down Menus'!$D$4),$T$11,0)</f>
        <v>0</v>
      </c>
      <c r="F116" s="76" t="e">
        <f t="shared" si="5"/>
        <v>#DIV/0!</v>
      </c>
      <c r="G116" s="75">
        <f>IF(AND(OR($E$11='Drop Down Menus'!$A$6,$E$11='Drop Down Menus'!$A$7,$E$11='Drop Down Menus'!$A$8,$E$11='Drop Down Menus'!$A$9),$T$11='Drop Down Menus'!$H$4,),$T$11,0)</f>
        <v>0</v>
      </c>
      <c r="H116" s="76" t="e">
        <f t="shared" si="6"/>
        <v>#DIV/0!</v>
      </c>
      <c r="I116" s="77" t="str">
        <f t="shared" si="7"/>
        <v/>
      </c>
      <c r="J116" s="78" t="e">
        <f t="shared" si="8"/>
        <v>#DIV/0!</v>
      </c>
      <c r="K116" s="79" t="e">
        <f t="shared" si="9"/>
        <v>#DIV/0!</v>
      </c>
      <c r="L116" s="75">
        <f>IF(AND(OR($E$11='Drop Down Menus'!$A$10,$E$11='Drop Down Menus'!$A$11,$E$11='Drop Down Menus'!$A$12,$E$11='Drop Down Menus'!$A$13),OR($T$11='Drop Down Menus'!$D$5,$T$11='Drop Down Menus'!$G$63,$T$11='Drop Down Menus'!$G$64)),$T$11,0)</f>
        <v>0</v>
      </c>
      <c r="M116" s="80" t="e">
        <f t="shared" si="10"/>
        <v>#DIV/0!</v>
      </c>
      <c r="N116" s="81"/>
      <c r="O116" s="80"/>
      <c r="P116" s="80" t="str">
        <f t="shared" si="11"/>
        <v/>
      </c>
      <c r="Q116" s="76" t="e">
        <f t="shared" si="12"/>
        <v>#DIV/0!</v>
      </c>
      <c r="R116" s="79" t="e">
        <f t="shared" si="14"/>
        <v>#DIV/0!</v>
      </c>
      <c r="S116" s="77" t="e">
        <f t="shared" si="1"/>
        <v>#DIV/0!</v>
      </c>
      <c r="T116" s="127">
        <f t="shared" si="2"/>
        <v>39</v>
      </c>
      <c r="U116" s="83" t="e">
        <f t="shared" si="3"/>
        <v>#DIV/0!</v>
      </c>
      <c r="V116" s="83"/>
      <c r="W116" s="99" t="e">
        <f t="shared" si="16"/>
        <v>#DIV/0!</v>
      </c>
      <c r="X116" s="99"/>
    </row>
    <row r="117" spans="1:25" ht="13.5" hidden="1">
      <c r="B117" s="100" t="s">
        <v>49</v>
      </c>
      <c r="C117" s="101">
        <f t="shared" si="15"/>
        <v>40</v>
      </c>
      <c r="D117" s="102" t="e">
        <f t="shared" si="4"/>
        <v>#DIV/0!</v>
      </c>
      <c r="E117" s="75">
        <f>IF(AND(OR($E$11='Drop Down Menus'!$A$6,$E$11='Drop Down Menus'!$A$7,$E$11='Drop Down Menus'!$A$8,$E$11='Drop Down Menus'!$A$9),$T$11='Drop Down Menus'!$D$4),$T$11,0)</f>
        <v>0</v>
      </c>
      <c r="F117" s="76" t="e">
        <f t="shared" si="5"/>
        <v>#DIV/0!</v>
      </c>
      <c r="G117" s="75">
        <f>IF(AND(OR($E$11='Drop Down Menus'!$A$6,$E$11='Drop Down Menus'!$A$7,$E$11='Drop Down Menus'!$A$8,$E$11='Drop Down Menus'!$A$9),$T$11='Drop Down Menus'!$H$4,),$T$11,0)</f>
        <v>0</v>
      </c>
      <c r="H117" s="76" t="e">
        <f t="shared" si="6"/>
        <v>#DIV/0!</v>
      </c>
      <c r="I117" s="77" t="str">
        <f t="shared" si="7"/>
        <v/>
      </c>
      <c r="J117" s="78" t="e">
        <f t="shared" si="8"/>
        <v>#DIV/0!</v>
      </c>
      <c r="K117" s="79" t="e">
        <f t="shared" si="9"/>
        <v>#DIV/0!</v>
      </c>
      <c r="L117" s="75">
        <f>IF(AND(OR($E$11='Drop Down Menus'!$A$10,$E$11='Drop Down Menus'!$A$11,$E$11='Drop Down Menus'!$A$12,$E$11='Drop Down Menus'!$A$13),OR($T$11='Drop Down Menus'!$D$5,$T$11='Drop Down Menus'!$G$63,$T$11='Drop Down Menus'!$G$64)),$T$11,0)</f>
        <v>0</v>
      </c>
      <c r="M117" s="80" t="e">
        <f t="shared" si="10"/>
        <v>#DIV/0!</v>
      </c>
      <c r="N117" s="81"/>
      <c r="O117" s="80"/>
      <c r="P117" s="80" t="str">
        <f t="shared" si="11"/>
        <v/>
      </c>
      <c r="Q117" s="76" t="e">
        <f t="shared" si="12"/>
        <v>#DIV/0!</v>
      </c>
      <c r="R117" s="79" t="e">
        <f t="shared" si="14"/>
        <v>#DIV/0!</v>
      </c>
      <c r="S117" s="77" t="e">
        <f t="shared" si="1"/>
        <v>#DIV/0!</v>
      </c>
      <c r="T117" s="127">
        <f t="shared" si="2"/>
        <v>40</v>
      </c>
      <c r="U117" s="96" t="e">
        <f t="shared" si="3"/>
        <v>#DIV/0!</v>
      </c>
      <c r="V117" s="96"/>
      <c r="W117" s="99" t="e">
        <f t="shared" si="16"/>
        <v>#DIV/0!</v>
      </c>
      <c r="X117" s="99"/>
    </row>
    <row r="118" spans="1:25" s="85" customFormat="1" ht="13.5" hidden="1">
      <c r="A118" s="86"/>
      <c r="B118" s="87" t="s">
        <v>50</v>
      </c>
      <c r="C118" s="88">
        <f t="shared" si="15"/>
        <v>41</v>
      </c>
      <c r="D118" s="89" t="e">
        <f t="shared" si="4"/>
        <v>#DIV/0!</v>
      </c>
      <c r="E118" s="75">
        <f>IF(AND(OR($E$11='Drop Down Menus'!$A$6,$E$11='Drop Down Menus'!$A$7,$E$11='Drop Down Menus'!$A$8,$E$11='Drop Down Menus'!$A$9),$T$11='Drop Down Menus'!$D$4),$T$11,0)</f>
        <v>0</v>
      </c>
      <c r="F118" s="90" t="e">
        <f t="shared" si="5"/>
        <v>#DIV/0!</v>
      </c>
      <c r="G118" s="75">
        <f>IF(AND(OR($E$11='Drop Down Menus'!$A$6,$E$11='Drop Down Menus'!$A$7,$E$11='Drop Down Menus'!$A$8,$E$11='Drop Down Menus'!$A$9),$T$11='Drop Down Menus'!$H$4,),$T$11,0)</f>
        <v>0</v>
      </c>
      <c r="H118" s="76" t="e">
        <f t="shared" si="6"/>
        <v>#DIV/0!</v>
      </c>
      <c r="I118" s="77" t="str">
        <f t="shared" si="7"/>
        <v/>
      </c>
      <c r="J118" s="78" t="e">
        <f t="shared" si="8"/>
        <v>#DIV/0!</v>
      </c>
      <c r="K118" s="91" t="e">
        <f t="shared" si="9"/>
        <v>#DIV/0!</v>
      </c>
      <c r="L118" s="75">
        <f>IF(AND(OR($E$11='Drop Down Menus'!$A$10,$E$11='Drop Down Menus'!$A$11,$E$11='Drop Down Menus'!$A$12,$E$11='Drop Down Menus'!$A$13),OR($T$11='Drop Down Menus'!$D$5,$T$11='Drop Down Menus'!$G$63,$T$11='Drop Down Menus'!$G$64)),$T$11,0)</f>
        <v>0</v>
      </c>
      <c r="M118" s="80" t="e">
        <f t="shared" si="10"/>
        <v>#DIV/0!</v>
      </c>
      <c r="N118" s="92"/>
      <c r="O118" s="80"/>
      <c r="P118" s="80" t="str">
        <f t="shared" si="11"/>
        <v/>
      </c>
      <c r="Q118" s="90" t="e">
        <f t="shared" si="12"/>
        <v>#DIV/0!</v>
      </c>
      <c r="R118" s="91" t="e">
        <f t="shared" si="14"/>
        <v>#DIV/0!</v>
      </c>
      <c r="S118" s="77" t="e">
        <f t="shared" si="1"/>
        <v>#DIV/0!</v>
      </c>
      <c r="T118" s="128">
        <f t="shared" si="2"/>
        <v>41</v>
      </c>
      <c r="U118" s="94" t="e">
        <f t="shared" si="3"/>
        <v>#DIV/0!</v>
      </c>
      <c r="V118" s="94"/>
      <c r="W118" s="104" t="e">
        <f t="shared" si="16"/>
        <v>#DIV/0!</v>
      </c>
      <c r="X118" s="104"/>
      <c r="Y118" s="85" t="s">
        <v>54</v>
      </c>
    </row>
    <row r="119" spans="1:25" ht="13.5" hidden="1">
      <c r="B119" s="100" t="s">
        <v>51</v>
      </c>
      <c r="C119" s="101">
        <f>C118+1</f>
        <v>42</v>
      </c>
      <c r="D119" s="102" t="e">
        <f t="shared" si="4"/>
        <v>#DIV/0!</v>
      </c>
      <c r="E119" s="75">
        <f>IF(AND(OR($E$11='Drop Down Menus'!$A$6,$E$11='Drop Down Menus'!$A$7,$E$11='Drop Down Menus'!$A$8,$E$11='Drop Down Menus'!$A$9),$T$11='Drop Down Menus'!$D$4),$T$11,0)</f>
        <v>0</v>
      </c>
      <c r="F119" s="76" t="e">
        <f t="shared" si="5"/>
        <v>#DIV/0!</v>
      </c>
      <c r="G119" s="75">
        <f>IF(AND(OR($E$11='Drop Down Menus'!$A$6,$E$11='Drop Down Menus'!$A$7,$E$11='Drop Down Menus'!$A$8,$E$11='Drop Down Menus'!$A$9),$T$11='Drop Down Menus'!$H$4,),$T$11,0)</f>
        <v>0</v>
      </c>
      <c r="H119" s="76" t="e">
        <f t="shared" si="6"/>
        <v>#DIV/0!</v>
      </c>
      <c r="I119" s="77" t="str">
        <f t="shared" si="7"/>
        <v/>
      </c>
      <c r="J119" s="78" t="e">
        <f t="shared" si="8"/>
        <v>#DIV/0!</v>
      </c>
      <c r="K119" s="79" t="e">
        <f t="shared" si="9"/>
        <v>#DIV/0!</v>
      </c>
      <c r="L119" s="75">
        <f>IF(AND(OR($E$11='Drop Down Menus'!$A$10,$E$11='Drop Down Menus'!$A$11,$E$11='Drop Down Menus'!$A$12,$E$11='Drop Down Menus'!$A$13),OR($T$11='Drop Down Menus'!$D$5,$T$11='Drop Down Menus'!$G$63,$T$11='Drop Down Menus'!$G$64)),$T$11,0)</f>
        <v>0</v>
      </c>
      <c r="M119" s="80" t="e">
        <f t="shared" si="10"/>
        <v>#DIV/0!</v>
      </c>
      <c r="N119" s="81"/>
      <c r="O119" s="80"/>
      <c r="P119" s="80" t="str">
        <f t="shared" si="11"/>
        <v/>
      </c>
      <c r="Q119" s="76" t="e">
        <f t="shared" si="12"/>
        <v>#DIV/0!</v>
      </c>
      <c r="R119" s="79" t="e">
        <f t="shared" si="14"/>
        <v>#DIV/0!</v>
      </c>
      <c r="S119" s="77" t="e">
        <f t="shared" si="1"/>
        <v>#DIV/0!</v>
      </c>
      <c r="T119" s="127">
        <f t="shared" si="2"/>
        <v>42</v>
      </c>
      <c r="U119" s="96" t="e">
        <f t="shared" si="3"/>
        <v>#DIV/0!</v>
      </c>
      <c r="V119" s="96"/>
      <c r="W119" s="99" t="e">
        <f t="shared" si="16"/>
        <v>#DIV/0!</v>
      </c>
      <c r="X119" s="99"/>
    </row>
    <row r="120" spans="1:25" ht="13.5" hidden="1">
      <c r="B120" s="100" t="s">
        <v>52</v>
      </c>
      <c r="C120" s="101">
        <f>C119+1</f>
        <v>43</v>
      </c>
      <c r="D120" s="102" t="e">
        <f t="shared" si="4"/>
        <v>#DIV/0!</v>
      </c>
      <c r="E120" s="75">
        <f>IF(AND(OR($E$11='Drop Down Menus'!$A$6,$E$11='Drop Down Menus'!$A$7,$E$11='Drop Down Menus'!$A$8,$E$11='Drop Down Menus'!$A$9),$T$11='Drop Down Menus'!$D$4),$T$11,0)</f>
        <v>0</v>
      </c>
      <c r="F120" s="76" t="e">
        <f t="shared" si="5"/>
        <v>#DIV/0!</v>
      </c>
      <c r="G120" s="75">
        <f>IF(AND(OR($E$11='Drop Down Menus'!$A$6,$E$11='Drop Down Menus'!$A$7,$E$11='Drop Down Menus'!$A$8,$E$11='Drop Down Menus'!$A$9),$T$11='Drop Down Menus'!$H$4,),$T$11,0)</f>
        <v>0</v>
      </c>
      <c r="H120" s="76" t="e">
        <f t="shared" si="6"/>
        <v>#DIV/0!</v>
      </c>
      <c r="I120" s="77" t="str">
        <f t="shared" si="7"/>
        <v/>
      </c>
      <c r="J120" s="78" t="e">
        <f t="shared" si="8"/>
        <v>#DIV/0!</v>
      </c>
      <c r="K120" s="79" t="e">
        <f t="shared" si="9"/>
        <v>#DIV/0!</v>
      </c>
      <c r="L120" s="75">
        <f>IF(AND(OR($E$11='Drop Down Menus'!$A$10,$E$11='Drop Down Menus'!$A$11,$E$11='Drop Down Menus'!$A$12,$E$11='Drop Down Menus'!$A$13),OR($T$11='Drop Down Menus'!$D$5,$T$11='Drop Down Menus'!$G$63,$T$11='Drop Down Menus'!$G$64)),$T$11,0)</f>
        <v>0</v>
      </c>
      <c r="M120" s="80" t="e">
        <f t="shared" si="10"/>
        <v>#DIV/0!</v>
      </c>
      <c r="N120" s="81"/>
      <c r="O120" s="80"/>
      <c r="P120" s="80" t="str">
        <f t="shared" si="11"/>
        <v/>
      </c>
      <c r="Q120" s="76" t="e">
        <f t="shared" si="12"/>
        <v>#DIV/0!</v>
      </c>
      <c r="R120" s="79" t="e">
        <f t="shared" si="14"/>
        <v>#DIV/0!</v>
      </c>
      <c r="S120" s="77" t="e">
        <f t="shared" si="1"/>
        <v>#DIV/0!</v>
      </c>
      <c r="T120" s="127">
        <f t="shared" si="2"/>
        <v>43</v>
      </c>
      <c r="U120" s="96" t="e">
        <f t="shared" si="3"/>
        <v>#DIV/0!</v>
      </c>
      <c r="V120" s="96"/>
      <c r="W120" s="99" t="e">
        <f t="shared" si="16"/>
        <v>#DIV/0!</v>
      </c>
      <c r="X120" s="99"/>
    </row>
    <row r="121" spans="1:25" ht="13.5" hidden="1">
      <c r="B121" s="100" t="s">
        <v>53</v>
      </c>
      <c r="C121" s="101">
        <f>C120+1</f>
        <v>44</v>
      </c>
      <c r="D121" s="102" t="e">
        <f t="shared" si="4"/>
        <v>#DIV/0!</v>
      </c>
      <c r="E121" s="75">
        <f>IF(AND(OR($E$11='Drop Down Menus'!$A$6,$E$11='Drop Down Menus'!$A$7,$E$11='Drop Down Menus'!$A$8,$E$11='Drop Down Menus'!$A$9),$T$11='Drop Down Menus'!$D$4),$T$11,0)</f>
        <v>0</v>
      </c>
      <c r="F121" s="76" t="e">
        <f t="shared" si="5"/>
        <v>#DIV/0!</v>
      </c>
      <c r="G121" s="75">
        <f>IF(AND(OR($E$11='Drop Down Menus'!$A$6,$E$11='Drop Down Menus'!$A$7,$E$11='Drop Down Menus'!$A$8,$E$11='Drop Down Menus'!$A$9),$T$11='Drop Down Menus'!$H$4,),$T$11,0)</f>
        <v>0</v>
      </c>
      <c r="H121" s="76" t="e">
        <f t="shared" si="6"/>
        <v>#DIV/0!</v>
      </c>
      <c r="I121" s="77" t="str">
        <f t="shared" si="7"/>
        <v/>
      </c>
      <c r="J121" s="78" t="e">
        <f t="shared" si="8"/>
        <v>#DIV/0!</v>
      </c>
      <c r="K121" s="79" t="e">
        <f t="shared" si="9"/>
        <v>#DIV/0!</v>
      </c>
      <c r="L121" s="75">
        <f>IF(AND(OR($E$11='Drop Down Menus'!$A$10,$E$11='Drop Down Menus'!$A$11,$E$11='Drop Down Menus'!$A$12,$E$11='Drop Down Menus'!$A$13),OR($T$11='Drop Down Menus'!$D$5,$T$11='Drop Down Menus'!$G$63,$T$11='Drop Down Menus'!$G$64)),$T$11,0)</f>
        <v>0</v>
      </c>
      <c r="M121" s="80" t="e">
        <f t="shared" si="10"/>
        <v>#DIV/0!</v>
      </c>
      <c r="N121" s="81"/>
      <c r="O121" s="80"/>
      <c r="P121" s="80" t="str">
        <f t="shared" si="11"/>
        <v/>
      </c>
      <c r="Q121" s="76" t="e">
        <f t="shared" si="12"/>
        <v>#DIV/0!</v>
      </c>
      <c r="R121" s="79" t="e">
        <f t="shared" si="14"/>
        <v>#DIV/0!</v>
      </c>
      <c r="S121" s="77" t="e">
        <f t="shared" si="1"/>
        <v>#DIV/0!</v>
      </c>
      <c r="T121" s="127">
        <f t="shared" si="2"/>
        <v>44</v>
      </c>
      <c r="U121" s="96" t="e">
        <f t="shared" si="3"/>
        <v>#DIV/0!</v>
      </c>
      <c r="V121" s="96"/>
      <c r="W121" s="99" t="e">
        <f t="shared" si="16"/>
        <v>#DIV/0!</v>
      </c>
      <c r="X121" s="99"/>
    </row>
    <row r="122" spans="1:25">
      <c r="S122" s="77">
        <f t="shared" si="1"/>
        <v>0</v>
      </c>
      <c r="T122" s="129"/>
      <c r="U122" s="62"/>
      <c r="W122" s="62"/>
      <c r="X122" s="105"/>
    </row>
    <row r="123" spans="1:25">
      <c r="W123" s="105">
        <f t="shared" si="16"/>
        <v>0</v>
      </c>
      <c r="X123" s="105"/>
    </row>
    <row r="124" spans="1:25">
      <c r="C124" s="39"/>
      <c r="D124" s="39"/>
      <c r="E124" s="39"/>
      <c r="F124" s="39"/>
      <c r="G124" s="39"/>
      <c r="H124" s="39"/>
      <c r="I124" s="39"/>
      <c r="J124" s="39"/>
      <c r="K124" s="39"/>
      <c r="L124" s="38" t="s">
        <v>203</v>
      </c>
      <c r="M124" s="39"/>
      <c r="N124" s="39"/>
      <c r="O124" s="39"/>
      <c r="Q124" s="40"/>
      <c r="W124" s="105">
        <f t="shared" si="16"/>
        <v>0</v>
      </c>
      <c r="X124" s="105"/>
    </row>
    <row r="125" spans="1:25" ht="21">
      <c r="B125" s="38"/>
      <c r="D125" s="98" t="s">
        <v>65</v>
      </c>
      <c r="E125" s="98"/>
      <c r="I125" s="39"/>
      <c r="J125" s="39"/>
      <c r="K125" s="39"/>
      <c r="L125" s="39"/>
      <c r="M125" s="39"/>
      <c r="N125" s="39"/>
      <c r="O125" s="39"/>
      <c r="Q125" s="40"/>
    </row>
    <row r="126" spans="1:25">
      <c r="B126" s="38"/>
      <c r="D126" s="38">
        <v>1</v>
      </c>
      <c r="E126" s="38" t="s">
        <v>66</v>
      </c>
      <c r="I126" s="39"/>
      <c r="J126" s="39"/>
      <c r="K126" s="39"/>
      <c r="L126" s="39"/>
      <c r="M126" s="39"/>
      <c r="N126" s="39"/>
      <c r="O126" s="39"/>
      <c r="Q126" s="40"/>
    </row>
    <row r="127" spans="1:25">
      <c r="B127" s="38"/>
      <c r="D127" s="38"/>
      <c r="I127" s="39"/>
      <c r="J127" s="39"/>
      <c r="K127" s="39"/>
      <c r="L127" s="39"/>
      <c r="M127" s="39"/>
      <c r="N127" s="39"/>
      <c r="O127" s="39"/>
      <c r="Q127" s="40"/>
    </row>
    <row r="128" spans="1:25">
      <c r="B128" s="38"/>
      <c r="D128" s="106"/>
      <c r="E128" s="106"/>
      <c r="F128" s="106"/>
      <c r="G128" s="106"/>
      <c r="H128" s="106"/>
      <c r="I128" s="106"/>
      <c r="J128" s="106"/>
      <c r="K128" s="106"/>
      <c r="L128" s="39"/>
      <c r="M128" s="39"/>
      <c r="N128" s="39"/>
      <c r="O128" s="39"/>
      <c r="Q128" s="40"/>
      <c r="T128" s="106"/>
      <c r="U128" s="106"/>
    </row>
    <row r="129" spans="2:24" ht="21">
      <c r="B129" s="38"/>
      <c r="D129" s="107" t="s">
        <v>58</v>
      </c>
      <c r="E129" s="107"/>
      <c r="F129" s="106"/>
      <c r="G129" s="106"/>
      <c r="H129" s="106"/>
      <c r="I129" s="106"/>
      <c r="J129" s="106"/>
      <c r="K129" s="106"/>
      <c r="L129" s="39"/>
      <c r="M129" s="39"/>
      <c r="N129" s="39"/>
      <c r="O129" s="39"/>
      <c r="Q129" s="40"/>
      <c r="T129" s="106"/>
      <c r="U129" s="106"/>
    </row>
    <row r="130" spans="2:24">
      <c r="B130" s="38"/>
      <c r="D130" s="106">
        <v>1</v>
      </c>
      <c r="E130" s="106" t="s">
        <v>59</v>
      </c>
      <c r="F130" s="106"/>
      <c r="G130" s="106"/>
      <c r="H130" s="106"/>
      <c r="I130" s="106"/>
      <c r="J130" s="106"/>
      <c r="K130" s="106"/>
      <c r="L130" s="39"/>
      <c r="M130" s="39"/>
      <c r="N130" s="39"/>
      <c r="O130" s="39"/>
      <c r="Q130" s="40"/>
      <c r="T130" s="106"/>
      <c r="U130" s="106"/>
    </row>
    <row r="131" spans="2:24">
      <c r="B131" s="38"/>
      <c r="D131" s="106">
        <v>2</v>
      </c>
      <c r="E131" s="106" t="s">
        <v>60</v>
      </c>
      <c r="F131" s="106"/>
      <c r="G131" s="106"/>
      <c r="H131" s="106"/>
      <c r="I131" s="106"/>
      <c r="J131" s="106"/>
      <c r="K131" s="106"/>
      <c r="L131" s="39"/>
      <c r="M131" s="39"/>
      <c r="N131" s="39"/>
      <c r="O131" s="39"/>
      <c r="Q131" s="40"/>
      <c r="T131" s="106"/>
      <c r="U131" s="106"/>
    </row>
    <row r="132" spans="2:24">
      <c r="B132" s="38"/>
      <c r="D132" s="106">
        <v>3</v>
      </c>
      <c r="E132" s="106" t="s">
        <v>225</v>
      </c>
      <c r="F132" s="106"/>
      <c r="G132" s="106"/>
      <c r="H132" s="106"/>
      <c r="I132" s="106"/>
      <c r="J132" s="106"/>
      <c r="K132" s="106"/>
      <c r="L132" s="39"/>
      <c r="M132" s="39"/>
      <c r="N132" s="39"/>
      <c r="O132" s="39"/>
      <c r="Q132" s="40"/>
      <c r="T132" s="106"/>
      <c r="U132" s="106"/>
    </row>
    <row r="133" spans="2:24">
      <c r="B133" s="38"/>
      <c r="D133" s="106">
        <v>3</v>
      </c>
      <c r="E133" s="106" t="s">
        <v>61</v>
      </c>
      <c r="F133" s="106"/>
      <c r="G133" s="106"/>
      <c r="H133" s="106"/>
      <c r="I133" s="106"/>
      <c r="J133" s="106"/>
      <c r="K133" s="106"/>
      <c r="L133" s="39"/>
      <c r="M133" s="39"/>
      <c r="N133" s="39"/>
      <c r="O133" s="39"/>
      <c r="Q133" s="40"/>
      <c r="T133" s="106"/>
      <c r="U133" s="106"/>
    </row>
    <row r="134" spans="2:24">
      <c r="B134" s="38"/>
      <c r="D134" s="106">
        <v>4</v>
      </c>
      <c r="E134" s="106" t="s">
        <v>62</v>
      </c>
      <c r="F134" s="106"/>
      <c r="G134" s="106"/>
      <c r="H134" s="106"/>
      <c r="I134" s="106"/>
      <c r="J134" s="106"/>
      <c r="K134" s="106"/>
      <c r="L134" s="39"/>
      <c r="M134" s="39"/>
      <c r="N134" s="39"/>
      <c r="O134" s="39"/>
      <c r="Q134" s="40"/>
      <c r="T134" s="106"/>
      <c r="U134" s="106"/>
    </row>
    <row r="135" spans="2:24">
      <c r="B135" s="38"/>
      <c r="D135" s="106">
        <v>5</v>
      </c>
      <c r="E135" s="106" t="s">
        <v>226</v>
      </c>
      <c r="F135" s="106"/>
      <c r="G135" s="106"/>
      <c r="H135" s="106"/>
      <c r="I135" s="106"/>
      <c r="J135" s="106"/>
      <c r="K135" s="106"/>
      <c r="L135" s="39"/>
      <c r="M135" s="39"/>
      <c r="N135" s="39"/>
      <c r="O135" s="39"/>
      <c r="Q135" s="40"/>
      <c r="T135" s="106"/>
      <c r="U135" s="106"/>
    </row>
    <row r="136" spans="2:24">
      <c r="B136" s="38"/>
      <c r="D136" s="106"/>
      <c r="E136" s="106" t="s">
        <v>227</v>
      </c>
      <c r="F136" s="106"/>
      <c r="G136" s="106"/>
      <c r="H136" s="106"/>
      <c r="I136" s="106"/>
      <c r="J136" s="106"/>
      <c r="K136" s="106"/>
      <c r="L136" s="39"/>
      <c r="M136" s="39"/>
      <c r="N136" s="39"/>
      <c r="O136" s="39"/>
      <c r="Q136" s="40"/>
      <c r="T136" s="106"/>
      <c r="U136" s="106"/>
    </row>
    <row r="137" spans="2:24">
      <c r="B137" s="38"/>
      <c r="D137" s="106"/>
      <c r="E137" s="106" t="s">
        <v>63</v>
      </c>
      <c r="F137" s="106"/>
      <c r="G137" s="106"/>
      <c r="H137" s="106"/>
      <c r="I137" s="106"/>
      <c r="J137" s="106"/>
      <c r="K137" s="106"/>
      <c r="L137" s="39"/>
      <c r="M137" s="39"/>
      <c r="N137" s="39"/>
      <c r="O137" s="39"/>
      <c r="Q137" s="40"/>
      <c r="T137" s="106"/>
      <c r="U137" s="106"/>
    </row>
    <row r="138" spans="2:24">
      <c r="B138" s="38"/>
      <c r="D138" s="106">
        <v>6</v>
      </c>
      <c r="E138" s="106" t="s">
        <v>64</v>
      </c>
      <c r="F138" s="106"/>
      <c r="G138" s="106"/>
      <c r="H138" s="106"/>
      <c r="I138" s="106"/>
      <c r="J138" s="106"/>
      <c r="K138" s="106"/>
      <c r="L138" s="39"/>
      <c r="M138" s="39"/>
      <c r="N138" s="39"/>
      <c r="O138" s="39"/>
      <c r="Q138" s="40"/>
      <c r="T138" s="106"/>
      <c r="U138" s="106"/>
    </row>
    <row r="139" spans="2:24">
      <c r="B139" s="38"/>
      <c r="D139" s="106"/>
      <c r="E139" s="106"/>
      <c r="F139" s="106"/>
      <c r="G139" s="106"/>
      <c r="H139" s="106"/>
      <c r="I139" s="106"/>
      <c r="J139" s="106"/>
      <c r="K139" s="106"/>
      <c r="L139" s="39"/>
      <c r="M139" s="39"/>
      <c r="N139" s="39"/>
      <c r="O139" s="39"/>
      <c r="Q139" s="40"/>
      <c r="T139" s="106"/>
      <c r="U139" s="106"/>
      <c r="X139" s="39"/>
    </row>
    <row r="140" spans="2:24">
      <c r="B140" s="38"/>
      <c r="D140" s="38"/>
      <c r="I140" s="39"/>
      <c r="J140" s="39"/>
      <c r="K140" s="39"/>
      <c r="L140" s="39"/>
      <c r="M140" s="39"/>
      <c r="N140" s="39"/>
      <c r="O140" s="39"/>
      <c r="Q140" s="40"/>
      <c r="X140" s="39"/>
    </row>
    <row r="141" spans="2:24">
      <c r="B141" s="38"/>
      <c r="D141" s="38"/>
      <c r="I141" s="39"/>
      <c r="J141" s="39"/>
      <c r="K141" s="39"/>
      <c r="L141" s="39"/>
      <c r="M141" s="39"/>
      <c r="N141" s="39"/>
      <c r="O141" s="39"/>
      <c r="Q141" s="40"/>
      <c r="X141" s="39"/>
    </row>
    <row r="142" spans="2:24">
      <c r="B142" s="38"/>
      <c r="D142" s="38"/>
      <c r="I142" s="39"/>
      <c r="J142" s="39"/>
      <c r="K142" s="39"/>
      <c r="L142" s="39"/>
      <c r="M142" s="39"/>
      <c r="N142" s="39"/>
      <c r="O142" s="39"/>
      <c r="Q142" s="40"/>
      <c r="X142" s="39"/>
    </row>
    <row r="143" spans="2:24">
      <c r="B143" s="106"/>
      <c r="C143" s="106"/>
      <c r="D143" s="106"/>
      <c r="E143" s="106"/>
      <c r="F143" s="106"/>
      <c r="G143" s="106"/>
      <c r="H143" s="106"/>
      <c r="I143" s="106"/>
      <c r="J143" s="106"/>
      <c r="K143" s="106"/>
      <c r="L143" s="106"/>
      <c r="M143" s="106"/>
      <c r="N143" s="106"/>
      <c r="O143" s="106"/>
      <c r="P143" s="106"/>
      <c r="Q143" s="147"/>
      <c r="R143" s="106"/>
      <c r="S143" s="106"/>
      <c r="T143" s="106"/>
      <c r="U143" s="106"/>
      <c r="V143" s="106"/>
      <c r="W143" s="106"/>
      <c r="X143" s="39"/>
    </row>
    <row r="144" spans="2:24" ht="32.25" customHeight="1">
      <c r="B144" s="106"/>
      <c r="C144" s="158" t="s">
        <v>224</v>
      </c>
      <c r="D144" s="158"/>
      <c r="E144" s="158"/>
      <c r="F144" s="158"/>
      <c r="G144" s="158"/>
      <c r="H144" s="158"/>
      <c r="I144" s="158"/>
      <c r="J144" s="158"/>
      <c r="K144" s="158"/>
      <c r="L144" s="158"/>
      <c r="M144" s="158"/>
      <c r="N144" s="158"/>
      <c r="O144" s="158"/>
      <c r="P144" s="158"/>
      <c r="Q144" s="158"/>
      <c r="R144" s="158"/>
      <c r="S144" s="158"/>
      <c r="T144" s="158"/>
      <c r="U144" s="158"/>
      <c r="V144" s="148"/>
      <c r="W144" s="148"/>
      <c r="X144" s="115"/>
    </row>
    <row r="145" spans="1:25" ht="24.75" customHeight="1">
      <c r="B145" s="106"/>
      <c r="C145" s="153" t="s">
        <v>241</v>
      </c>
      <c r="D145" s="153"/>
      <c r="E145" s="153"/>
      <c r="F145" s="153"/>
      <c r="G145" s="153"/>
      <c r="H145" s="153"/>
      <c r="I145" s="153"/>
      <c r="J145" s="153"/>
      <c r="K145" s="153"/>
      <c r="L145" s="153"/>
      <c r="M145" s="153"/>
      <c r="N145" s="153"/>
      <c r="O145" s="153"/>
      <c r="P145" s="153"/>
      <c r="Q145" s="153"/>
      <c r="R145" s="153"/>
      <c r="S145" s="153"/>
      <c r="T145" s="153"/>
      <c r="U145" s="153"/>
      <c r="V145" s="153"/>
      <c r="W145" s="149"/>
      <c r="X145" s="116"/>
    </row>
    <row r="146" spans="1:25" ht="82.5" customHeight="1">
      <c r="A146" s="109"/>
      <c r="B146" s="106"/>
      <c r="C146" s="158" t="s">
        <v>242</v>
      </c>
      <c r="D146" s="158"/>
      <c r="E146" s="158"/>
      <c r="F146" s="158"/>
      <c r="G146" s="158"/>
      <c r="H146" s="158"/>
      <c r="I146" s="158"/>
      <c r="J146" s="158"/>
      <c r="K146" s="158"/>
      <c r="L146" s="158"/>
      <c r="M146" s="158"/>
      <c r="N146" s="158"/>
      <c r="O146" s="158"/>
      <c r="P146" s="158"/>
      <c r="Q146" s="158"/>
      <c r="R146" s="158"/>
      <c r="S146" s="158"/>
      <c r="T146" s="158"/>
      <c r="U146" s="158"/>
      <c r="V146" s="148"/>
      <c r="W146" s="148"/>
      <c r="X146" s="115"/>
    </row>
    <row r="147" spans="1:25" ht="118.5" customHeight="1">
      <c r="A147" s="110"/>
      <c r="B147" s="106"/>
      <c r="C147" s="158" t="s">
        <v>239</v>
      </c>
      <c r="D147" s="158"/>
      <c r="E147" s="158"/>
      <c r="F147" s="158"/>
      <c r="G147" s="158"/>
      <c r="H147" s="158"/>
      <c r="I147" s="158"/>
      <c r="J147" s="158"/>
      <c r="K147" s="158"/>
      <c r="L147" s="158"/>
      <c r="M147" s="158"/>
      <c r="N147" s="158"/>
      <c r="O147" s="158"/>
      <c r="P147" s="158"/>
      <c r="Q147" s="158"/>
      <c r="R147" s="158"/>
      <c r="S147" s="158"/>
      <c r="T147" s="158"/>
      <c r="U147" s="158"/>
      <c r="V147" s="148"/>
      <c r="W147" s="148"/>
      <c r="X147" s="115"/>
    </row>
    <row r="148" spans="1:25" ht="45.75" customHeight="1">
      <c r="A148" s="109"/>
      <c r="B148" s="106"/>
      <c r="C148" s="160" t="s">
        <v>240</v>
      </c>
      <c r="D148" s="160"/>
      <c r="E148" s="160"/>
      <c r="F148" s="160"/>
      <c r="G148" s="160"/>
      <c r="H148" s="160"/>
      <c r="I148" s="160"/>
      <c r="J148" s="160"/>
      <c r="K148" s="160"/>
      <c r="L148" s="160"/>
      <c r="M148" s="160"/>
      <c r="N148" s="160"/>
      <c r="O148" s="160"/>
      <c r="P148" s="160"/>
      <c r="Q148" s="160"/>
      <c r="R148" s="160"/>
      <c r="S148" s="160"/>
      <c r="T148" s="160"/>
      <c r="U148" s="160"/>
      <c r="V148" s="160"/>
      <c r="W148" s="148"/>
      <c r="X148" s="115"/>
      <c r="Y148" s="108"/>
    </row>
    <row r="149" spans="1:25" ht="49.5" customHeight="1">
      <c r="A149" s="109"/>
      <c r="B149" s="106"/>
      <c r="C149" s="152" t="s">
        <v>243</v>
      </c>
      <c r="D149" s="152"/>
      <c r="E149" s="152"/>
      <c r="F149" s="152"/>
      <c r="G149" s="152"/>
      <c r="H149" s="152"/>
      <c r="I149" s="152"/>
      <c r="J149" s="152"/>
      <c r="K149" s="152"/>
      <c r="L149" s="152"/>
      <c r="M149" s="152"/>
      <c r="N149" s="152"/>
      <c r="O149" s="152"/>
      <c r="P149" s="152"/>
      <c r="Q149" s="152"/>
      <c r="R149" s="152"/>
      <c r="S149" s="152"/>
      <c r="T149" s="152"/>
      <c r="U149" s="152"/>
      <c r="V149" s="152"/>
      <c r="W149" s="150"/>
      <c r="X149" s="39"/>
    </row>
    <row r="150" spans="1:25">
      <c r="B150" s="38"/>
      <c r="D150" s="38"/>
      <c r="I150" s="39"/>
      <c r="J150" s="39"/>
      <c r="K150" s="39"/>
      <c r="L150" s="39"/>
      <c r="M150" s="39"/>
      <c r="N150" s="39"/>
      <c r="O150" s="39"/>
      <c r="Q150" s="40"/>
      <c r="X150" s="39"/>
    </row>
    <row r="151" spans="1:25">
      <c r="B151" s="38"/>
      <c r="D151" s="38"/>
      <c r="I151" s="39"/>
      <c r="J151" s="39"/>
      <c r="K151" s="39"/>
      <c r="L151" s="39"/>
      <c r="M151" s="39"/>
      <c r="N151" s="39"/>
      <c r="O151" s="39"/>
      <c r="Q151" s="40"/>
      <c r="X151" s="39"/>
    </row>
  </sheetData>
  <sheetProtection algorithmName="SHA-512" hashValue="VxlW63ny+NCDhvb+1T1SoD9WqQivX6CL6RqTcESIm1IuOCHETar5/HVSIqWWdumFDtUkCkRCAF8EP0EyBVwiXg==" saltValue="essSS69oOVZlshJxCw4rxQ==" spinCount="100000" sheet="1" objects="1" scenarios="1"/>
  <protectedRanges>
    <protectedRange sqref="E15:T16 E11:T13" name="Changeable"/>
  </protectedRanges>
  <mergeCells count="12">
    <mergeCell ref="C149:V149"/>
    <mergeCell ref="C145:V145"/>
    <mergeCell ref="C148:V148"/>
    <mergeCell ref="A2:AB6"/>
    <mergeCell ref="E75:K75"/>
    <mergeCell ref="G76:H76"/>
    <mergeCell ref="I76:K76"/>
    <mergeCell ref="E16:T16"/>
    <mergeCell ref="B8:AB8"/>
    <mergeCell ref="C144:U144"/>
    <mergeCell ref="C146:U146"/>
    <mergeCell ref="C147:U147"/>
  </mergeCells>
  <conditionalFormatting sqref="W123:X124 X122 W77:X121">
    <cfRule type="cellIs" dxfId="8" priority="3" operator="lessThan">
      <formula>0</formula>
    </cfRule>
  </conditionalFormatting>
  <conditionalFormatting sqref="X76">
    <cfRule type="cellIs" dxfId="7" priority="2" operator="lessThan">
      <formula>0</formula>
    </cfRule>
  </conditionalFormatting>
  <conditionalFormatting sqref="Q77:Y124">
    <cfRule type="top10" dxfId="6" priority="1" percent="1" rank="10"/>
  </conditionalFormatting>
  <dataValidations count="3">
    <dataValidation type="list" allowBlank="1" showInputMessage="1" showErrorMessage="1" sqref="F11:K12">
      <formula1>AnalgesicOpioid</formula1>
    </dataValidation>
    <dataValidation type="list" allowBlank="1" showInputMessage="1" showErrorMessage="1" sqref="F13:K13">
      <formula1>NonOpioidAntiInflamatory_Pills_Per_Day</formula1>
    </dataValidation>
    <dataValidation type="list" allowBlank="1" showInputMessage="1" showErrorMessage="1" sqref="T11">
      <formula1>_Non_Opioid</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Menus'!$A$3:$A$25</xm:f>
          </x14:formula1>
          <xm:sqref>E11</xm:sqref>
        </x14:dataValidation>
        <x14:dataValidation type="list" allowBlank="1" showInputMessage="1" showErrorMessage="1">
          <x14:formula1>
            <xm:f>'Drop Down Menus'!$H$19:$H$26</xm:f>
          </x14:formula1>
          <xm:sqref>E12 T12</xm:sqref>
        </x14:dataValidation>
        <x14:dataValidation type="list" allowBlank="1" showInputMessage="1" showErrorMessage="1">
          <x14:formula1>
            <xm:f>'Drop Down Menus'!$H$19:$H$30</xm:f>
          </x14:formula1>
          <xm:sqref>E13 T13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34"/>
  <sheetViews>
    <sheetView showZeros="0" topLeftCell="A16" zoomScale="70" zoomScaleNormal="70" zoomScaleSheetLayoutView="80" workbookViewId="0">
      <selection activeCell="X15" sqref="X15"/>
    </sheetView>
  </sheetViews>
  <sheetFormatPr defaultColWidth="9.140625" defaultRowHeight="15"/>
  <cols>
    <col min="1" max="1" width="1.7109375" style="39" customWidth="1"/>
    <col min="2" max="2" width="13.28515625" style="39" customWidth="1"/>
    <col min="3" max="3" width="12.5703125" style="38" bestFit="1" customWidth="1"/>
    <col min="4" max="4" width="14.5703125" style="40" customWidth="1"/>
    <col min="5" max="5" width="3.5703125" style="40" customWidth="1"/>
    <col min="6" max="6" width="56.5703125" style="38" customWidth="1"/>
    <col min="7" max="9" width="22.140625" style="38" hidden="1" customWidth="1"/>
    <col min="10" max="11" width="15.42578125" style="38" hidden="1" customWidth="1"/>
    <col min="12" max="13" width="18.85546875" style="38" hidden="1" customWidth="1"/>
    <col min="14" max="17" width="50.85546875" style="38" hidden="1" customWidth="1"/>
    <col min="18" max="18" width="30.140625" style="38" hidden="1" customWidth="1"/>
    <col min="19" max="20" width="15.42578125" style="38" hidden="1" customWidth="1"/>
    <col min="21" max="22" width="18.85546875" style="38" hidden="1" customWidth="1"/>
    <col min="23" max="23" width="42.5703125" style="38" customWidth="1"/>
    <col min="24" max="25" width="49.85546875" style="38" customWidth="1"/>
    <col min="26" max="27" width="30.140625" style="38" customWidth="1"/>
    <col min="28" max="16384" width="9.140625" style="38"/>
  </cols>
  <sheetData>
    <row r="2" spans="1:28" ht="17.25" customHeight="1">
      <c r="A2" s="159" t="s">
        <v>237</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row>
    <row r="3" spans="1:28" ht="17.2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row>
    <row r="4" spans="1:28" ht="17.25" customHeight="1">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row>
    <row r="5" spans="1:28" ht="17.25" customHeigh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row>
    <row r="6" spans="1:28" ht="17.25" customHeight="1">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row>
    <row r="8" spans="1:28" ht="52.9" customHeight="1">
      <c r="B8" s="164" t="s">
        <v>238</v>
      </c>
      <c r="C8" s="164"/>
      <c r="D8" s="164"/>
      <c r="E8" s="164"/>
      <c r="F8" s="164"/>
      <c r="G8" s="164"/>
      <c r="H8" s="164"/>
      <c r="I8" s="164"/>
      <c r="J8" s="164"/>
      <c r="K8" s="164"/>
      <c r="L8" s="164"/>
      <c r="M8" s="164"/>
      <c r="N8" s="164"/>
      <c r="O8" s="164"/>
      <c r="P8" s="164"/>
      <c r="Q8" s="164"/>
      <c r="R8" s="164"/>
      <c r="S8" s="164"/>
      <c r="T8" s="164"/>
      <c r="U8" s="164"/>
      <c r="V8" s="164"/>
      <c r="W8" s="164"/>
      <c r="X8" s="164"/>
      <c r="Y8" s="164"/>
      <c r="Z8" s="164"/>
      <c r="AA8" s="164"/>
    </row>
    <row r="9" spans="1:28">
      <c r="X9" s="39"/>
      <c r="Y9" s="39"/>
      <c r="Z9" s="39"/>
      <c r="AA9" s="39"/>
    </row>
    <row r="10" spans="1:28" ht="17.25">
      <c r="B10" s="41"/>
      <c r="C10" s="41"/>
      <c r="D10" s="42"/>
      <c r="E10" s="42"/>
      <c r="F10" s="43" t="s">
        <v>184</v>
      </c>
      <c r="G10" s="44"/>
      <c r="H10" s="44"/>
      <c r="I10" s="44"/>
      <c r="J10" s="44"/>
      <c r="K10" s="44"/>
      <c r="L10" s="44"/>
      <c r="M10" s="44"/>
      <c r="N10" s="45">
        <f>SUM(AC15:AC98)</f>
        <v>0</v>
      </c>
      <c r="O10" s="45"/>
      <c r="P10" s="45"/>
      <c r="Q10" s="45"/>
      <c r="R10" s="45"/>
      <c r="S10" s="45"/>
      <c r="T10" s="45"/>
      <c r="U10" s="45"/>
      <c r="V10" s="45"/>
      <c r="W10" s="44" t="s">
        <v>182</v>
      </c>
      <c r="X10" s="46"/>
      <c r="Y10" s="46"/>
      <c r="Z10" s="46"/>
      <c r="AA10" s="46"/>
    </row>
    <row r="11" spans="1:28" ht="17.25">
      <c r="B11" s="35" t="s">
        <v>230</v>
      </c>
      <c r="C11" s="35"/>
      <c r="D11" s="47"/>
      <c r="E11" s="47"/>
      <c r="F11" s="48"/>
      <c r="G11" s="48"/>
      <c r="H11" s="48"/>
      <c r="I11" s="48"/>
      <c r="J11" s="49"/>
      <c r="K11" s="49"/>
      <c r="L11" s="49"/>
      <c r="M11" s="144"/>
      <c r="N11" s="50"/>
      <c r="O11" s="50"/>
      <c r="P11" s="50"/>
      <c r="Q11" s="50"/>
      <c r="R11" s="50"/>
      <c r="S11" s="50"/>
      <c r="T11" s="50"/>
      <c r="U11" s="50"/>
      <c r="V11" s="50"/>
      <c r="W11" s="52"/>
      <c r="X11" s="46"/>
      <c r="Y11" s="46"/>
      <c r="Z11" s="46"/>
      <c r="AA11" s="46"/>
    </row>
    <row r="12" spans="1:28" ht="17.25">
      <c r="B12" s="35" t="s">
        <v>231</v>
      </c>
      <c r="C12" s="35"/>
      <c r="D12" s="47"/>
      <c r="E12" s="47"/>
      <c r="F12" s="52"/>
      <c r="G12" s="48"/>
      <c r="H12" s="48"/>
      <c r="I12" s="48"/>
      <c r="J12" s="49"/>
      <c r="K12" s="49"/>
      <c r="L12" s="49"/>
      <c r="M12" s="144"/>
      <c r="N12" s="50"/>
      <c r="O12" s="50"/>
      <c r="P12" s="50"/>
      <c r="Q12" s="50"/>
      <c r="R12" s="50"/>
      <c r="S12" s="50"/>
      <c r="T12" s="50"/>
      <c r="U12" s="50"/>
      <c r="V12" s="50"/>
      <c r="W12" s="52"/>
      <c r="X12" s="46"/>
      <c r="Y12" s="46"/>
      <c r="Z12" s="46"/>
      <c r="AA12" s="46"/>
    </row>
    <row r="13" spans="1:28" ht="17.25">
      <c r="B13" s="36" t="s">
        <v>179</v>
      </c>
      <c r="C13" s="36"/>
      <c r="D13" s="51"/>
      <c r="E13" s="51"/>
      <c r="F13" s="122"/>
      <c r="G13" s="122"/>
      <c r="H13" s="122"/>
      <c r="I13" s="122"/>
      <c r="J13" s="123"/>
      <c r="K13" s="123"/>
      <c r="L13" s="123"/>
      <c r="M13" s="145"/>
      <c r="N13" s="124"/>
      <c r="O13" s="124"/>
      <c r="P13" s="124"/>
      <c r="Q13" s="124"/>
      <c r="R13" s="124"/>
      <c r="S13" s="124"/>
      <c r="T13" s="124"/>
      <c r="U13" s="124"/>
      <c r="V13" s="124"/>
      <c r="W13" s="122"/>
      <c r="X13" s="46"/>
      <c r="Y13" s="46"/>
      <c r="Z13" s="46"/>
      <c r="AA13" s="46"/>
    </row>
    <row r="14" spans="1:28">
      <c r="B14" s="36" t="s">
        <v>1</v>
      </c>
      <c r="C14" s="36"/>
      <c r="D14" s="53"/>
      <c r="E14" s="143"/>
      <c r="F14" s="125" t="e">
        <f>24/F13*F12</f>
        <v>#DIV/0!</v>
      </c>
      <c r="G14" s="125"/>
      <c r="H14" s="125"/>
      <c r="I14" s="125"/>
      <c r="J14" s="125"/>
      <c r="K14" s="125"/>
      <c r="L14" s="125" t="e">
        <f t="shared" ref="L14:V14" si="0">24/L13</f>
        <v>#DIV/0!</v>
      </c>
      <c r="M14" s="125"/>
      <c r="N14" s="125" t="e">
        <f t="shared" si="0"/>
        <v>#DIV/0!</v>
      </c>
      <c r="O14" s="125"/>
      <c r="P14" s="125"/>
      <c r="Q14" s="125"/>
      <c r="R14" s="125"/>
      <c r="S14" s="125" t="e">
        <f t="shared" si="0"/>
        <v>#DIV/0!</v>
      </c>
      <c r="T14" s="125"/>
      <c r="U14" s="125" t="e">
        <f t="shared" si="0"/>
        <v>#DIV/0!</v>
      </c>
      <c r="V14" s="125" t="e">
        <f t="shared" si="0"/>
        <v>#DIV/0!</v>
      </c>
      <c r="W14" s="125" t="e">
        <f>24/W13*W12</f>
        <v>#DIV/0!</v>
      </c>
      <c r="X14" s="46"/>
      <c r="Y14" s="46"/>
      <c r="Z14" s="46"/>
      <c r="AA14" s="46"/>
    </row>
    <row r="15" spans="1:28" ht="17.25">
      <c r="B15" s="36" t="s">
        <v>8</v>
      </c>
      <c r="C15" s="36"/>
      <c r="D15" s="53"/>
      <c r="E15" s="53"/>
      <c r="F15" s="119"/>
      <c r="G15" s="119"/>
      <c r="H15" s="119"/>
      <c r="I15" s="119"/>
      <c r="J15" s="120"/>
      <c r="K15" s="120"/>
      <c r="L15" s="120"/>
      <c r="M15" s="146"/>
      <c r="N15" s="130"/>
      <c r="O15" s="130"/>
      <c r="P15" s="130"/>
      <c r="Q15" s="130"/>
      <c r="R15" s="130"/>
      <c r="S15" s="130"/>
      <c r="T15" s="130"/>
      <c r="U15" s="130"/>
      <c r="V15" s="130"/>
      <c r="W15" s="119"/>
      <c r="X15" s="54"/>
      <c r="Y15" s="54"/>
      <c r="Z15" s="46"/>
      <c r="AA15" s="46"/>
    </row>
    <row r="16" spans="1:28">
      <c r="B16" s="35" t="s">
        <v>235</v>
      </c>
      <c r="C16" s="35"/>
      <c r="D16" s="131"/>
      <c r="E16" s="131"/>
      <c r="F16" s="133"/>
      <c r="G16" s="133"/>
      <c r="H16" s="133"/>
      <c r="I16" s="133"/>
      <c r="J16" s="133"/>
      <c r="K16" s="133"/>
      <c r="L16" s="133"/>
      <c r="M16" s="133"/>
      <c r="N16" s="133"/>
      <c r="O16" s="133"/>
      <c r="P16" s="133"/>
      <c r="Q16" s="133"/>
      <c r="R16" s="133"/>
      <c r="S16" s="133"/>
      <c r="T16" s="133"/>
      <c r="U16" s="133"/>
      <c r="V16" s="133"/>
      <c r="W16" s="133"/>
      <c r="X16" s="54"/>
      <c r="Y16" s="54"/>
      <c r="Z16" s="46"/>
      <c r="AA16" s="46"/>
    </row>
    <row r="17" spans="2:27" ht="18.75" customHeight="1">
      <c r="B17" s="35" t="s">
        <v>236</v>
      </c>
      <c r="C17" s="35"/>
      <c r="D17" s="55"/>
      <c r="E17" s="55"/>
      <c r="F17" s="166"/>
      <c r="G17" s="166"/>
      <c r="H17" s="166"/>
      <c r="I17" s="166"/>
      <c r="J17" s="166"/>
      <c r="K17" s="166"/>
      <c r="L17" s="166"/>
      <c r="M17" s="166"/>
      <c r="N17" s="166"/>
      <c r="O17" s="166"/>
      <c r="P17" s="166"/>
      <c r="Q17" s="166"/>
      <c r="R17" s="166"/>
      <c r="S17" s="166"/>
      <c r="T17" s="166"/>
      <c r="U17" s="166"/>
      <c r="V17" s="166"/>
      <c r="W17" s="166"/>
      <c r="X17" s="46"/>
      <c r="Y17" s="46"/>
      <c r="Z17" s="46"/>
      <c r="AA17" s="46"/>
    </row>
    <row r="18" spans="2:27" ht="17.25">
      <c r="B18" s="37" t="s">
        <v>228</v>
      </c>
      <c r="C18" s="37"/>
      <c r="D18" s="56"/>
      <c r="E18" s="56"/>
      <c r="F18" s="45" t="e">
        <f>SUM(X60:X73)</f>
        <v>#DIV/0!</v>
      </c>
      <c r="G18" s="45"/>
      <c r="H18" s="45"/>
      <c r="I18" s="45"/>
      <c r="J18" s="45"/>
      <c r="K18" s="45"/>
      <c r="L18" s="45"/>
      <c r="M18" s="45"/>
      <c r="N18" s="45">
        <f>SUM(AC60:AC104)</f>
        <v>0</v>
      </c>
      <c r="O18" s="45"/>
      <c r="P18" s="45"/>
      <c r="Q18" s="45"/>
      <c r="R18" s="45"/>
      <c r="S18" s="45"/>
      <c r="T18" s="45"/>
      <c r="U18" s="45"/>
      <c r="V18" s="45"/>
      <c r="W18" s="45"/>
      <c r="X18" s="39"/>
      <c r="Y18" s="39"/>
      <c r="Z18" s="39"/>
      <c r="AA18" s="39"/>
    </row>
    <row r="19" spans="2:27" s="57" customFormat="1" ht="17.25">
      <c r="C19" s="58"/>
      <c r="D19" s="59"/>
      <c r="E19" s="59"/>
      <c r="F19" s="60"/>
      <c r="G19" s="60"/>
      <c r="H19" s="60"/>
      <c r="I19" s="60"/>
      <c r="J19" s="60"/>
      <c r="K19" s="60"/>
      <c r="L19" s="60"/>
      <c r="M19" s="60"/>
      <c r="N19" s="60"/>
      <c r="O19" s="60"/>
      <c r="P19" s="60"/>
      <c r="Q19" s="60"/>
      <c r="R19" s="60"/>
      <c r="S19" s="60"/>
      <c r="T19" s="60"/>
      <c r="U19" s="60"/>
      <c r="V19" s="60"/>
      <c r="W19" s="60"/>
    </row>
    <row r="20" spans="2:27" s="39" customFormat="1" ht="17.25">
      <c r="B20" s="112"/>
      <c r="C20" s="112"/>
      <c r="D20" s="113"/>
      <c r="E20" s="113"/>
      <c r="F20" s="114"/>
      <c r="G20" s="114"/>
      <c r="H20" s="114"/>
      <c r="I20" s="114"/>
      <c r="J20" s="114"/>
      <c r="K20" s="114"/>
      <c r="L20" s="114"/>
      <c r="M20" s="114"/>
      <c r="N20" s="114"/>
      <c r="O20" s="114"/>
      <c r="P20" s="114"/>
      <c r="Q20" s="114"/>
      <c r="R20" s="114"/>
      <c r="S20" s="114"/>
      <c r="T20" s="114"/>
      <c r="U20" s="114"/>
      <c r="V20" s="114"/>
      <c r="W20" s="114"/>
    </row>
    <row r="21" spans="2:27" s="57" customFormat="1" ht="17.25">
      <c r="C21" s="58"/>
      <c r="D21" s="59"/>
      <c r="E21" s="59"/>
      <c r="F21" s="60"/>
      <c r="G21" s="60"/>
      <c r="H21" s="60"/>
      <c r="I21" s="60"/>
      <c r="J21" s="60"/>
      <c r="K21" s="60"/>
      <c r="L21" s="60"/>
      <c r="M21" s="60"/>
      <c r="N21" s="60"/>
      <c r="O21" s="60"/>
      <c r="P21" s="60"/>
      <c r="Q21" s="60"/>
      <c r="R21" s="60"/>
      <c r="S21" s="60"/>
      <c r="T21" s="60"/>
      <c r="U21" s="60"/>
      <c r="V21" s="60"/>
      <c r="W21" s="60"/>
    </row>
    <row r="22" spans="2:27" s="39" customFormat="1" ht="17.25">
      <c r="B22" s="112"/>
      <c r="C22" s="112"/>
      <c r="D22" s="113"/>
      <c r="E22" s="113"/>
      <c r="F22" s="114"/>
      <c r="G22" s="114"/>
      <c r="H22" s="114"/>
      <c r="I22" s="114"/>
      <c r="J22" s="114"/>
      <c r="K22" s="114"/>
      <c r="L22" s="114"/>
      <c r="M22" s="114"/>
      <c r="N22" s="114"/>
      <c r="O22" s="114"/>
      <c r="P22" s="114"/>
      <c r="Q22" s="114"/>
      <c r="R22" s="114"/>
      <c r="S22" s="114"/>
      <c r="T22" s="114"/>
      <c r="U22" s="114"/>
      <c r="V22" s="114"/>
      <c r="W22" s="114"/>
    </row>
    <row r="23" spans="2:27" s="57" customFormat="1" ht="17.25">
      <c r="C23" s="58"/>
      <c r="D23" s="59"/>
      <c r="E23" s="59"/>
      <c r="F23" s="60"/>
      <c r="G23" s="60"/>
      <c r="H23" s="60"/>
      <c r="I23" s="60"/>
      <c r="J23" s="60"/>
      <c r="K23" s="60"/>
      <c r="L23" s="60"/>
      <c r="M23" s="60"/>
      <c r="N23" s="60"/>
      <c r="O23" s="60"/>
      <c r="P23" s="60"/>
      <c r="Q23" s="60"/>
      <c r="R23" s="60"/>
      <c r="S23" s="60"/>
      <c r="T23" s="60"/>
      <c r="U23" s="60"/>
      <c r="V23" s="60"/>
      <c r="W23" s="60"/>
    </row>
    <row r="24" spans="2:27" s="39" customFormat="1" ht="17.25">
      <c r="B24" s="112"/>
      <c r="C24" s="112"/>
      <c r="D24" s="113"/>
      <c r="E24" s="113"/>
      <c r="F24" s="114"/>
      <c r="G24" s="114"/>
      <c r="H24" s="114"/>
      <c r="I24" s="114"/>
      <c r="J24" s="114"/>
      <c r="K24" s="114"/>
      <c r="L24" s="114"/>
      <c r="M24" s="114"/>
      <c r="N24" s="114"/>
      <c r="O24" s="114"/>
      <c r="P24" s="114"/>
      <c r="Q24" s="114"/>
      <c r="R24" s="114"/>
      <c r="S24" s="114"/>
      <c r="T24" s="114"/>
      <c r="U24" s="114"/>
      <c r="V24" s="114"/>
      <c r="W24" s="114"/>
    </row>
    <row r="25" spans="2:27" s="57" customFormat="1" ht="17.25">
      <c r="C25" s="58"/>
      <c r="D25" s="59"/>
      <c r="E25" s="59"/>
      <c r="F25" s="60"/>
      <c r="G25" s="60"/>
      <c r="H25" s="60"/>
      <c r="I25" s="60"/>
      <c r="J25" s="60"/>
      <c r="K25" s="60"/>
      <c r="L25" s="60"/>
      <c r="M25" s="60"/>
      <c r="N25" s="60"/>
      <c r="O25" s="60"/>
      <c r="P25" s="60"/>
      <c r="Q25" s="60"/>
      <c r="R25" s="60"/>
      <c r="S25" s="60"/>
      <c r="T25" s="60"/>
      <c r="U25" s="60"/>
      <c r="V25" s="60"/>
      <c r="W25" s="60"/>
    </row>
    <row r="26" spans="2:27" s="39" customFormat="1" ht="17.25">
      <c r="B26" s="112"/>
      <c r="C26" s="112"/>
      <c r="D26" s="113"/>
      <c r="E26" s="113"/>
      <c r="F26" s="114"/>
      <c r="G26" s="114"/>
      <c r="H26" s="114"/>
      <c r="I26" s="114"/>
      <c r="J26" s="114"/>
      <c r="K26" s="114"/>
      <c r="L26" s="114"/>
      <c r="M26" s="114"/>
      <c r="N26" s="114"/>
      <c r="O26" s="114"/>
      <c r="P26" s="114"/>
      <c r="Q26" s="114"/>
      <c r="R26" s="114"/>
      <c r="S26" s="114"/>
      <c r="T26" s="114"/>
      <c r="U26" s="114"/>
      <c r="V26" s="114"/>
      <c r="W26" s="114"/>
    </row>
    <row r="27" spans="2:27" s="57" customFormat="1" ht="17.25">
      <c r="C27" s="58"/>
      <c r="D27" s="59"/>
      <c r="E27" s="59"/>
      <c r="F27" s="60"/>
      <c r="G27" s="60"/>
      <c r="H27" s="60"/>
      <c r="I27" s="60"/>
      <c r="J27" s="60"/>
      <c r="K27" s="60"/>
      <c r="L27" s="60"/>
      <c r="M27" s="60"/>
      <c r="N27" s="60"/>
      <c r="O27" s="60"/>
      <c r="P27" s="60"/>
      <c r="Q27" s="60"/>
      <c r="R27" s="60"/>
      <c r="S27" s="60"/>
      <c r="T27" s="60"/>
      <c r="U27" s="60"/>
      <c r="V27" s="60"/>
      <c r="W27" s="60"/>
    </row>
    <row r="28" spans="2:27" s="39" customFormat="1" ht="17.25">
      <c r="B28" s="112"/>
      <c r="C28" s="112"/>
      <c r="D28" s="113"/>
      <c r="E28" s="113"/>
      <c r="F28" s="114"/>
      <c r="G28" s="114"/>
      <c r="H28" s="114"/>
      <c r="I28" s="114"/>
      <c r="J28" s="114"/>
      <c r="K28" s="114"/>
      <c r="L28" s="114"/>
      <c r="M28" s="114"/>
      <c r="N28" s="114"/>
      <c r="O28" s="114"/>
      <c r="P28" s="114"/>
      <c r="Q28" s="114"/>
      <c r="R28" s="114"/>
      <c r="S28" s="114"/>
      <c r="T28" s="114"/>
      <c r="U28" s="114"/>
      <c r="V28" s="114"/>
      <c r="W28" s="114"/>
    </row>
    <row r="29" spans="2:27" s="57" customFormat="1" ht="17.25">
      <c r="C29" s="58"/>
      <c r="D29" s="59"/>
      <c r="E29" s="59"/>
      <c r="F29" s="60"/>
      <c r="G29" s="60"/>
      <c r="H29" s="60"/>
      <c r="I29" s="60"/>
      <c r="J29" s="60"/>
      <c r="K29" s="60"/>
      <c r="L29" s="60"/>
      <c r="M29" s="60"/>
      <c r="N29" s="60"/>
      <c r="O29" s="60"/>
      <c r="P29" s="60"/>
      <c r="Q29" s="60"/>
      <c r="R29" s="60"/>
      <c r="S29" s="60"/>
      <c r="T29" s="60"/>
      <c r="U29" s="60"/>
      <c r="V29" s="60"/>
      <c r="W29" s="60"/>
    </row>
    <row r="30" spans="2:27" s="39" customFormat="1" ht="17.25">
      <c r="B30" s="112"/>
      <c r="C30" s="112"/>
      <c r="D30" s="113"/>
      <c r="E30" s="113"/>
      <c r="F30" s="114"/>
      <c r="G30" s="114"/>
      <c r="H30" s="114"/>
      <c r="I30" s="114"/>
      <c r="J30" s="114"/>
      <c r="K30" s="114"/>
      <c r="L30" s="114"/>
      <c r="M30" s="114"/>
      <c r="N30" s="114"/>
      <c r="O30" s="114"/>
      <c r="P30" s="114"/>
      <c r="Q30" s="114"/>
      <c r="R30" s="114"/>
      <c r="S30" s="114"/>
      <c r="T30" s="114"/>
      <c r="U30" s="114"/>
      <c r="V30" s="114"/>
      <c r="W30" s="114"/>
    </row>
    <row r="31" spans="2:27" s="57" customFormat="1" ht="17.25">
      <c r="C31" s="58"/>
      <c r="D31" s="59"/>
      <c r="E31" s="59"/>
      <c r="F31" s="60"/>
      <c r="G31" s="60"/>
      <c r="H31" s="60"/>
      <c r="I31" s="60"/>
      <c r="J31" s="60"/>
      <c r="K31" s="60"/>
      <c r="L31" s="60"/>
      <c r="M31" s="60"/>
      <c r="N31" s="60"/>
      <c r="O31" s="60"/>
      <c r="P31" s="60"/>
      <c r="Q31" s="60"/>
      <c r="R31" s="60"/>
      <c r="S31" s="60"/>
      <c r="T31" s="60"/>
      <c r="U31" s="60"/>
      <c r="V31" s="60"/>
      <c r="W31" s="60"/>
    </row>
    <row r="32" spans="2:27" s="39" customFormat="1" ht="17.25">
      <c r="B32" s="112"/>
      <c r="C32" s="112"/>
      <c r="D32" s="113"/>
      <c r="E32" s="113"/>
      <c r="F32" s="114"/>
      <c r="G32" s="114"/>
      <c r="H32" s="114"/>
      <c r="I32" s="114"/>
      <c r="J32" s="114"/>
      <c r="K32" s="114"/>
      <c r="L32" s="114"/>
      <c r="M32" s="114"/>
      <c r="N32" s="114"/>
      <c r="O32" s="114"/>
      <c r="P32" s="114"/>
      <c r="Q32" s="114"/>
      <c r="R32" s="114"/>
      <c r="S32" s="114"/>
      <c r="T32" s="114"/>
      <c r="U32" s="114"/>
      <c r="V32" s="114"/>
      <c r="W32" s="114"/>
    </row>
    <row r="33" spans="2:23" s="57" customFormat="1" ht="17.25">
      <c r="C33" s="58"/>
      <c r="D33" s="59"/>
      <c r="E33" s="59"/>
      <c r="F33" s="60"/>
      <c r="G33" s="60"/>
      <c r="H33" s="60"/>
      <c r="I33" s="60"/>
      <c r="J33" s="60"/>
      <c r="K33" s="60"/>
      <c r="L33" s="60"/>
      <c r="M33" s="60"/>
      <c r="N33" s="60"/>
      <c r="O33" s="60"/>
      <c r="P33" s="60"/>
      <c r="Q33" s="60"/>
      <c r="R33" s="60"/>
      <c r="S33" s="60"/>
      <c r="T33" s="60"/>
      <c r="U33" s="60"/>
      <c r="V33" s="60"/>
      <c r="W33" s="60"/>
    </row>
    <row r="34" spans="2:23" s="39" customFormat="1" ht="17.25">
      <c r="B34" s="112"/>
      <c r="C34" s="112"/>
      <c r="D34" s="113"/>
      <c r="E34" s="113"/>
      <c r="F34" s="114"/>
      <c r="G34" s="114"/>
      <c r="H34" s="114"/>
      <c r="I34" s="114"/>
      <c r="J34" s="114"/>
      <c r="K34" s="114"/>
      <c r="L34" s="114"/>
      <c r="M34" s="114"/>
      <c r="N34" s="114"/>
      <c r="O34" s="114"/>
      <c r="P34" s="114"/>
      <c r="Q34" s="114"/>
      <c r="R34" s="114"/>
      <c r="S34" s="114"/>
      <c r="T34" s="114"/>
      <c r="U34" s="114"/>
      <c r="V34" s="114"/>
      <c r="W34" s="114"/>
    </row>
    <row r="35" spans="2:23" s="57" customFormat="1" ht="17.25">
      <c r="C35" s="58"/>
      <c r="D35" s="59"/>
      <c r="E35" s="59"/>
      <c r="F35" s="60"/>
      <c r="G35" s="60"/>
      <c r="H35" s="60"/>
      <c r="I35" s="60"/>
      <c r="J35" s="60"/>
      <c r="K35" s="60"/>
      <c r="L35" s="60"/>
      <c r="M35" s="60"/>
      <c r="N35" s="60"/>
      <c r="O35" s="60"/>
      <c r="P35" s="60"/>
      <c r="Q35" s="60"/>
      <c r="R35" s="60"/>
      <c r="S35" s="60"/>
      <c r="T35" s="60"/>
      <c r="U35" s="60"/>
      <c r="V35" s="60"/>
      <c r="W35" s="60"/>
    </row>
    <row r="36" spans="2:23" s="39" customFormat="1" ht="17.25">
      <c r="B36" s="112"/>
      <c r="C36" s="112"/>
      <c r="D36" s="113"/>
      <c r="E36" s="113"/>
      <c r="F36" s="114"/>
      <c r="G36" s="114"/>
      <c r="H36" s="114"/>
      <c r="I36" s="114"/>
      <c r="J36" s="114"/>
      <c r="K36" s="114"/>
      <c r="L36" s="114"/>
      <c r="M36" s="114"/>
      <c r="N36" s="114"/>
      <c r="O36" s="114"/>
      <c r="P36" s="114"/>
      <c r="Q36" s="114"/>
      <c r="R36" s="114"/>
      <c r="S36" s="114"/>
      <c r="T36" s="114"/>
      <c r="U36" s="114"/>
      <c r="V36" s="114"/>
      <c r="W36" s="114"/>
    </row>
    <row r="37" spans="2:23" s="57" customFormat="1" ht="17.25">
      <c r="C37" s="58"/>
      <c r="D37" s="59"/>
      <c r="E37" s="59"/>
      <c r="F37" s="60"/>
      <c r="G37" s="60"/>
      <c r="H37" s="60"/>
      <c r="I37" s="60"/>
      <c r="J37" s="60"/>
      <c r="K37" s="60"/>
      <c r="L37" s="60"/>
      <c r="M37" s="60"/>
      <c r="N37" s="60"/>
      <c r="O37" s="60"/>
      <c r="P37" s="60"/>
      <c r="Q37" s="60"/>
      <c r="R37" s="60"/>
      <c r="S37" s="60"/>
      <c r="T37" s="60"/>
      <c r="U37" s="60"/>
      <c r="V37" s="60"/>
      <c r="W37" s="60"/>
    </row>
    <row r="38" spans="2:23" s="39" customFormat="1" ht="17.25">
      <c r="B38" s="112"/>
      <c r="C38" s="112"/>
      <c r="D38" s="113"/>
      <c r="E38" s="113"/>
      <c r="F38" s="114"/>
      <c r="G38" s="114"/>
      <c r="H38" s="114"/>
      <c r="I38" s="114"/>
      <c r="J38" s="114"/>
      <c r="K38" s="114"/>
      <c r="L38" s="114"/>
      <c r="M38" s="114"/>
      <c r="N38" s="114"/>
      <c r="O38" s="114"/>
      <c r="P38" s="114"/>
      <c r="Q38" s="114"/>
      <c r="R38" s="114"/>
      <c r="S38" s="114"/>
      <c r="T38" s="114"/>
      <c r="U38" s="114"/>
      <c r="V38" s="114"/>
      <c r="W38" s="114"/>
    </row>
    <row r="39" spans="2:23" s="57" customFormat="1" ht="17.25">
      <c r="C39" s="58"/>
      <c r="D39" s="59"/>
      <c r="E39" s="59"/>
      <c r="F39" s="60"/>
      <c r="G39" s="60"/>
      <c r="H39" s="60"/>
      <c r="I39" s="60"/>
      <c r="J39" s="60"/>
      <c r="K39" s="60"/>
      <c r="L39" s="60"/>
      <c r="M39" s="60"/>
      <c r="N39" s="60"/>
      <c r="O39" s="60"/>
      <c r="P39" s="60"/>
      <c r="Q39" s="60"/>
      <c r="R39" s="60"/>
      <c r="S39" s="60"/>
      <c r="T39" s="60"/>
      <c r="U39" s="60"/>
      <c r="V39" s="60"/>
      <c r="W39" s="60"/>
    </row>
    <row r="40" spans="2:23" s="39" customFormat="1" ht="17.25">
      <c r="B40" s="112"/>
      <c r="C40" s="112"/>
      <c r="D40" s="113"/>
      <c r="E40" s="113"/>
      <c r="F40" s="114"/>
      <c r="G40" s="114"/>
      <c r="H40" s="114"/>
      <c r="I40" s="114"/>
      <c r="J40" s="114"/>
      <c r="K40" s="114"/>
      <c r="L40" s="114"/>
      <c r="M40" s="114"/>
      <c r="N40" s="114"/>
      <c r="O40" s="114"/>
      <c r="P40" s="114"/>
      <c r="Q40" s="114"/>
      <c r="R40" s="114"/>
      <c r="S40" s="114"/>
      <c r="T40" s="114"/>
      <c r="U40" s="114"/>
      <c r="V40" s="114"/>
      <c r="W40" s="114"/>
    </row>
    <row r="41" spans="2:23" s="57" customFormat="1" ht="17.25">
      <c r="C41" s="58"/>
      <c r="D41" s="59"/>
      <c r="E41" s="59"/>
      <c r="F41" s="60"/>
      <c r="G41" s="60"/>
      <c r="H41" s="60"/>
      <c r="I41" s="60"/>
      <c r="J41" s="60"/>
      <c r="K41" s="60"/>
      <c r="L41" s="60"/>
      <c r="M41" s="60"/>
      <c r="N41" s="60"/>
      <c r="O41" s="60"/>
      <c r="P41" s="60"/>
      <c r="Q41" s="60"/>
      <c r="R41" s="60"/>
      <c r="S41" s="60"/>
      <c r="T41" s="60"/>
      <c r="U41" s="60"/>
      <c r="V41" s="60"/>
      <c r="W41" s="60"/>
    </row>
    <row r="42" spans="2:23" s="39" customFormat="1" ht="17.25">
      <c r="B42" s="112"/>
      <c r="C42" s="112"/>
      <c r="D42" s="113"/>
      <c r="E42" s="113"/>
      <c r="F42" s="114"/>
      <c r="G42" s="114"/>
      <c r="H42" s="114"/>
      <c r="I42" s="114"/>
      <c r="J42" s="114"/>
      <c r="K42" s="114"/>
      <c r="L42" s="114"/>
      <c r="M42" s="114"/>
      <c r="N42" s="114"/>
      <c r="O42" s="114"/>
      <c r="P42" s="114"/>
      <c r="Q42" s="114"/>
      <c r="R42" s="114"/>
      <c r="S42" s="114"/>
      <c r="T42" s="114"/>
      <c r="U42" s="114"/>
      <c r="V42" s="114"/>
      <c r="W42" s="114"/>
    </row>
    <row r="43" spans="2:23" s="39" customFormat="1" ht="17.25">
      <c r="B43" s="112"/>
      <c r="C43" s="112"/>
      <c r="D43" s="113"/>
      <c r="E43" s="113"/>
      <c r="F43" s="114"/>
      <c r="G43" s="114"/>
      <c r="H43" s="114"/>
      <c r="I43" s="114"/>
      <c r="J43" s="114"/>
      <c r="K43" s="114"/>
      <c r="L43" s="114"/>
      <c r="M43" s="114"/>
      <c r="N43" s="114"/>
      <c r="O43" s="114"/>
      <c r="P43" s="114"/>
      <c r="Q43" s="114"/>
      <c r="R43" s="114"/>
      <c r="S43" s="114"/>
      <c r="T43" s="114"/>
      <c r="U43" s="114"/>
      <c r="V43" s="114"/>
      <c r="W43" s="114"/>
    </row>
    <row r="44" spans="2:23" s="57" customFormat="1" ht="17.25">
      <c r="C44" s="58"/>
      <c r="D44" s="59"/>
      <c r="E44" s="59"/>
      <c r="F44" s="60"/>
      <c r="G44" s="60"/>
      <c r="H44" s="60"/>
      <c r="I44" s="60"/>
      <c r="J44" s="60"/>
      <c r="K44" s="60"/>
      <c r="L44" s="60"/>
      <c r="M44" s="60"/>
      <c r="N44" s="60"/>
      <c r="O44" s="60"/>
      <c r="P44" s="60"/>
      <c r="Q44" s="60"/>
      <c r="R44" s="60"/>
      <c r="S44" s="60"/>
      <c r="T44" s="60"/>
      <c r="U44" s="60"/>
      <c r="V44" s="60"/>
      <c r="W44" s="60"/>
    </row>
    <row r="45" spans="2:23" s="39" customFormat="1" ht="17.25">
      <c r="B45" s="112"/>
      <c r="C45" s="112"/>
      <c r="D45" s="113"/>
      <c r="E45" s="113"/>
      <c r="F45" s="114"/>
      <c r="G45" s="114"/>
      <c r="H45" s="114"/>
      <c r="I45" s="114"/>
      <c r="J45" s="114"/>
      <c r="K45" s="114"/>
      <c r="L45" s="114"/>
      <c r="M45" s="114"/>
      <c r="N45" s="114"/>
      <c r="O45" s="114"/>
      <c r="P45" s="114"/>
      <c r="Q45" s="114"/>
      <c r="R45" s="114"/>
      <c r="S45" s="114"/>
      <c r="T45" s="114"/>
      <c r="U45" s="114"/>
      <c r="V45" s="114"/>
      <c r="W45" s="114"/>
    </row>
    <row r="46" spans="2:23" s="57" customFormat="1" ht="17.25">
      <c r="C46" s="58"/>
      <c r="D46" s="59"/>
      <c r="E46" s="59"/>
      <c r="F46" s="60"/>
      <c r="G46" s="60"/>
      <c r="H46" s="60"/>
      <c r="I46" s="60"/>
      <c r="J46" s="60"/>
      <c r="K46" s="60"/>
      <c r="L46" s="60"/>
      <c r="M46" s="60"/>
      <c r="N46" s="60"/>
      <c r="O46" s="60"/>
      <c r="P46" s="60"/>
      <c r="Q46" s="60"/>
      <c r="R46" s="60"/>
      <c r="S46" s="60"/>
      <c r="T46" s="60"/>
      <c r="U46" s="60"/>
      <c r="V46" s="60"/>
      <c r="W46" s="60"/>
    </row>
    <row r="47" spans="2:23" s="39" customFormat="1" ht="17.25">
      <c r="B47" s="112"/>
      <c r="C47" s="112"/>
      <c r="D47" s="113"/>
      <c r="E47" s="113"/>
      <c r="F47" s="114"/>
      <c r="G47" s="114"/>
      <c r="H47" s="114"/>
      <c r="I47" s="114"/>
      <c r="J47" s="114"/>
      <c r="K47" s="114"/>
      <c r="L47" s="114"/>
      <c r="M47" s="114"/>
      <c r="N47" s="114"/>
      <c r="O47" s="114"/>
      <c r="P47" s="114"/>
      <c r="Q47" s="114"/>
      <c r="R47" s="114"/>
      <c r="S47" s="114"/>
      <c r="T47" s="114"/>
      <c r="U47" s="114"/>
      <c r="V47" s="114"/>
      <c r="W47" s="114"/>
    </row>
    <row r="48" spans="2:23" s="57" customFormat="1" ht="17.25">
      <c r="C48" s="58"/>
      <c r="D48" s="59"/>
      <c r="E48" s="59"/>
      <c r="F48" s="60"/>
      <c r="G48" s="60"/>
      <c r="H48" s="60"/>
      <c r="I48" s="60"/>
      <c r="J48" s="60"/>
      <c r="K48" s="60"/>
      <c r="L48" s="60"/>
      <c r="M48" s="60"/>
      <c r="N48" s="60"/>
      <c r="O48" s="60"/>
      <c r="P48" s="60"/>
      <c r="Q48" s="60"/>
      <c r="R48" s="60"/>
      <c r="S48" s="60"/>
      <c r="T48" s="60"/>
      <c r="U48" s="60"/>
      <c r="V48" s="60"/>
      <c r="W48" s="60"/>
    </row>
    <row r="49" spans="1:28" s="39" customFormat="1" ht="17.25">
      <c r="B49" s="112"/>
      <c r="C49" s="112"/>
      <c r="D49" s="113"/>
      <c r="E49" s="113"/>
      <c r="F49" s="114"/>
      <c r="G49" s="114"/>
      <c r="H49" s="114"/>
      <c r="I49" s="114"/>
      <c r="J49" s="114"/>
      <c r="K49" s="114"/>
      <c r="L49" s="114"/>
      <c r="M49" s="114"/>
      <c r="N49" s="114"/>
      <c r="O49" s="114"/>
      <c r="P49" s="114"/>
      <c r="Q49" s="114"/>
      <c r="R49" s="114"/>
      <c r="S49" s="114"/>
      <c r="T49" s="114"/>
      <c r="U49" s="114"/>
      <c r="V49" s="114"/>
      <c r="W49" s="114"/>
    </row>
    <row r="50" spans="1:28" s="57" customFormat="1" ht="17.25">
      <c r="C50" s="58"/>
      <c r="D50" s="59"/>
      <c r="E50" s="59"/>
      <c r="F50" s="60"/>
      <c r="G50" s="60"/>
      <c r="H50" s="60"/>
      <c r="I50" s="60"/>
      <c r="J50" s="60"/>
      <c r="K50" s="60"/>
      <c r="L50" s="60"/>
      <c r="M50" s="60"/>
      <c r="N50" s="60"/>
      <c r="O50" s="60"/>
      <c r="P50" s="60"/>
      <c r="Q50" s="60"/>
      <c r="R50" s="60"/>
      <c r="S50" s="60"/>
      <c r="T50" s="60"/>
      <c r="U50" s="60"/>
      <c r="V50" s="60"/>
      <c r="W50" s="60"/>
    </row>
    <row r="51" spans="1:28" s="39" customFormat="1" ht="17.25">
      <c r="B51" s="112"/>
      <c r="C51" s="112"/>
      <c r="D51" s="113"/>
      <c r="E51" s="113"/>
      <c r="F51" s="114"/>
      <c r="G51" s="114"/>
      <c r="H51" s="114"/>
      <c r="I51" s="114"/>
      <c r="J51" s="114"/>
      <c r="K51" s="114"/>
      <c r="L51" s="114"/>
      <c r="M51" s="114"/>
      <c r="N51" s="114"/>
      <c r="O51" s="114"/>
      <c r="P51" s="114"/>
      <c r="Q51" s="114"/>
      <c r="R51" s="114"/>
      <c r="S51" s="114"/>
      <c r="T51" s="114"/>
      <c r="U51" s="114"/>
      <c r="V51" s="114"/>
      <c r="W51" s="114"/>
    </row>
    <row r="52" spans="1:28" s="57" customFormat="1" ht="17.25">
      <c r="C52" s="58"/>
      <c r="D52" s="59"/>
      <c r="E52" s="59"/>
      <c r="F52" s="60"/>
      <c r="G52" s="60"/>
      <c r="H52" s="60"/>
      <c r="I52" s="60"/>
      <c r="J52" s="60"/>
      <c r="K52" s="60"/>
      <c r="L52" s="60"/>
      <c r="M52" s="60"/>
      <c r="N52" s="60"/>
      <c r="O52" s="60"/>
      <c r="P52" s="60"/>
      <c r="Q52" s="60"/>
      <c r="R52" s="60"/>
      <c r="S52" s="60"/>
      <c r="T52" s="60"/>
      <c r="U52" s="60"/>
      <c r="V52" s="60"/>
      <c r="W52" s="60"/>
    </row>
    <row r="53" spans="1:28" s="57" customFormat="1" ht="17.25">
      <c r="C53" s="58"/>
      <c r="D53" s="59"/>
      <c r="E53" s="59"/>
      <c r="F53" s="60"/>
      <c r="G53" s="60"/>
      <c r="H53" s="60"/>
      <c r="I53" s="60"/>
      <c r="J53" s="60"/>
      <c r="K53" s="60"/>
      <c r="L53" s="60"/>
      <c r="M53" s="60"/>
      <c r="N53" s="60"/>
      <c r="O53" s="60"/>
      <c r="P53" s="60"/>
      <c r="Q53" s="60"/>
      <c r="R53" s="60"/>
      <c r="S53" s="60"/>
      <c r="T53" s="60"/>
      <c r="U53" s="60"/>
      <c r="V53" s="60"/>
      <c r="W53" s="60"/>
    </row>
    <row r="54" spans="1:28" s="57" customFormat="1" ht="17.25">
      <c r="C54" s="58"/>
      <c r="D54" s="59"/>
      <c r="E54" s="59"/>
      <c r="F54" s="60"/>
      <c r="G54" s="60"/>
      <c r="H54" s="60"/>
      <c r="I54" s="60"/>
      <c r="J54" s="60"/>
      <c r="K54" s="60"/>
      <c r="L54" s="60"/>
      <c r="M54" s="60"/>
      <c r="N54" s="60"/>
      <c r="O54" s="60"/>
      <c r="P54" s="60"/>
      <c r="Q54" s="60"/>
      <c r="R54" s="60"/>
      <c r="S54" s="60"/>
      <c r="T54" s="60"/>
      <c r="U54" s="60"/>
      <c r="V54" s="60"/>
      <c r="W54" s="60"/>
    </row>
    <row r="55" spans="1:28" s="39" customFormat="1" ht="17.25">
      <c r="B55" s="112"/>
      <c r="C55" s="112"/>
      <c r="D55" s="113"/>
      <c r="E55" s="113"/>
      <c r="F55" s="114"/>
      <c r="G55" s="114"/>
      <c r="H55" s="114"/>
      <c r="I55" s="114"/>
      <c r="J55" s="114"/>
      <c r="K55" s="114"/>
      <c r="L55" s="114"/>
      <c r="M55" s="114"/>
      <c r="N55" s="114"/>
      <c r="O55" s="114"/>
      <c r="P55" s="114"/>
      <c r="Q55" s="114"/>
      <c r="R55" s="114"/>
      <c r="S55" s="114"/>
      <c r="T55" s="114"/>
      <c r="U55" s="114"/>
      <c r="V55" s="114"/>
      <c r="W55" s="114"/>
    </row>
    <row r="56" spans="1:28" s="57" customFormat="1" ht="17.25">
      <c r="C56" s="58"/>
      <c r="D56" s="59"/>
      <c r="E56" s="59"/>
      <c r="F56" s="60"/>
      <c r="G56" s="60"/>
      <c r="H56" s="60"/>
      <c r="I56" s="60"/>
      <c r="J56" s="60"/>
      <c r="K56" s="60"/>
      <c r="L56" s="60"/>
      <c r="M56" s="60"/>
      <c r="N56" s="60"/>
      <c r="O56" s="60"/>
      <c r="P56" s="60"/>
      <c r="Q56" s="60"/>
      <c r="R56" s="60"/>
      <c r="S56" s="60"/>
      <c r="T56" s="60"/>
      <c r="U56" s="60"/>
      <c r="V56" s="60"/>
      <c r="W56" s="60"/>
    </row>
    <row r="57" spans="1:28" s="57" customFormat="1" ht="17.25">
      <c r="C57" s="58"/>
      <c r="D57" s="59"/>
      <c r="E57" s="59"/>
      <c r="F57" s="60"/>
      <c r="G57" s="60"/>
      <c r="H57" s="60"/>
      <c r="I57" s="60"/>
      <c r="J57" s="60"/>
      <c r="K57" s="60"/>
      <c r="L57" s="60"/>
      <c r="M57" s="60"/>
      <c r="N57" s="60"/>
      <c r="O57" s="60"/>
      <c r="P57" s="60"/>
      <c r="Q57" s="60"/>
      <c r="R57" s="60"/>
      <c r="S57" s="60"/>
      <c r="T57" s="60"/>
      <c r="U57" s="60"/>
      <c r="V57" s="60"/>
      <c r="W57" s="60"/>
    </row>
    <row r="58" spans="1:28" ht="17.25" hidden="1" customHeight="1">
      <c r="F58" s="154" t="s">
        <v>201</v>
      </c>
      <c r="G58" s="154"/>
      <c r="H58" s="154"/>
      <c r="I58" s="154"/>
      <c r="J58" s="154"/>
      <c r="K58" s="154"/>
      <c r="L58" s="154"/>
      <c r="M58" s="141"/>
      <c r="N58" s="117" t="s">
        <v>202</v>
      </c>
      <c r="O58" s="117"/>
      <c r="P58" s="117"/>
      <c r="Q58" s="117"/>
      <c r="R58" s="117"/>
      <c r="S58" s="117"/>
      <c r="T58" s="117"/>
      <c r="U58" s="117"/>
      <c r="V58" s="117"/>
      <c r="X58" s="62"/>
      <c r="Y58" s="62"/>
    </row>
    <row r="59" spans="1:28" ht="13.5">
      <c r="B59" s="63"/>
      <c r="C59" s="64"/>
      <c r="D59" s="65">
        <f>F11</f>
        <v>0</v>
      </c>
      <c r="E59" s="65"/>
      <c r="F59" s="66"/>
      <c r="G59" s="64" t="s">
        <v>204</v>
      </c>
      <c r="H59" s="155" t="s">
        <v>205</v>
      </c>
      <c r="I59" s="155"/>
      <c r="J59" s="156" t="s">
        <v>207</v>
      </c>
      <c r="K59" s="156"/>
      <c r="L59" s="157"/>
      <c r="M59" s="142"/>
      <c r="N59" s="66" t="s">
        <v>206</v>
      </c>
      <c r="O59" s="67"/>
      <c r="P59" s="67"/>
      <c r="Q59" s="67"/>
      <c r="R59" s="67"/>
      <c r="S59" s="64" t="s">
        <v>57</v>
      </c>
      <c r="T59" s="64"/>
      <c r="U59" s="64"/>
      <c r="V59" s="68"/>
      <c r="W59" s="63"/>
      <c r="X59" s="69">
        <f>F11</f>
        <v>0</v>
      </c>
      <c r="Y59" s="69" t="s">
        <v>223</v>
      </c>
      <c r="Z59" s="70">
        <f>W11</f>
        <v>0</v>
      </c>
      <c r="AA59" s="71" t="s">
        <v>223</v>
      </c>
    </row>
    <row r="60" spans="1:28" ht="13.5">
      <c r="B60" s="72" t="s">
        <v>9</v>
      </c>
      <c r="C60" s="73">
        <f>F17-F16</f>
        <v>0</v>
      </c>
      <c r="D60" s="132" t="e">
        <f>F14</f>
        <v>#DIV/0!</v>
      </c>
      <c r="E60" s="132" t="e">
        <f>IF(D60&gt;0,D60,0)</f>
        <v>#DIV/0!</v>
      </c>
      <c r="F60" s="75">
        <f>IF(AND(OR($F$11='Drop Down Menus'!$A$6,$F$11='Drop Down Menus'!$A$7,$F$11='Drop Down Menus'!$A$8,$F$11='Drop Down Menus'!$A$9),$W$11='Drop Down Menus'!$D$4),$W$11,0)</f>
        <v>0</v>
      </c>
      <c r="G60" s="76" t="e">
        <f>(IF((($F$14+$W$14)*325)&lt;=4000,$W$14,"MAX DOSAGE EXCEEDED"))</f>
        <v>#DIV/0!</v>
      </c>
      <c r="H60" s="75">
        <f>IF(AND(OR($F$11='Drop Down Menus'!$A$6,$F$11='Drop Down Menus'!$A$7,$F$11='Drop Down Menus'!$A$8,$F$11='Drop Down Menus'!$A$9),$W$11='Drop Down Menus'!$H$4),$W$11,0)</f>
        <v>0</v>
      </c>
      <c r="I60" s="76" t="e">
        <f>(IF((($F$14*325)+($W$14*500)&lt;=4000),$W$14,"MAX DOSAGE EXCEEDED"))</f>
        <v>#DIV/0!</v>
      </c>
      <c r="J60" s="77" t="str">
        <f>IF(OR(F60&gt;0,H60&gt;0),L60, "")</f>
        <v/>
      </c>
      <c r="K60" s="78" t="e">
        <f>IF(AND(OR(F60&gt;0,H60&gt;0),(OR(G60=$N$107,I60=$N$107))),$N$107,L60)</f>
        <v>#DIV/0!</v>
      </c>
      <c r="L60" s="79" t="e">
        <f>W14</f>
        <v>#DIV/0!</v>
      </c>
      <c r="M60" s="79" t="e">
        <f>IF(L60&gt;0,L60,0)</f>
        <v>#DIV/0!</v>
      </c>
      <c r="N60" s="75">
        <f>IF(AND(OR($F$11='Drop Down Menus'!$A$10,$F$11='Drop Down Menus'!$A$11,$F$11='Drop Down Menus'!$A$12,$F$11='Drop Down Menus'!$A$13),OR($W$11='Drop Down Menus'!$D$5,$W$11='Drop Down Menus'!$G$62,$W$11='Drop Down Menus'!$G$63,$W$11='Drop Down Menus'!$G$64)),$W$11,0)</f>
        <v>0</v>
      </c>
      <c r="O60" s="80" t="e">
        <f>IF((($F$14+$W$14)*200)&lt;=3200,$W$14,"MAX DOSAGE EXCEEDED")</f>
        <v>#DIV/0!</v>
      </c>
      <c r="P60" s="81"/>
      <c r="Q60" s="80"/>
      <c r="R60" s="80" t="str">
        <f>IF(N60&gt;0, S60, "")</f>
        <v/>
      </c>
      <c r="S60" s="76" t="e">
        <f>IF((($F$14+$W$14)*200)&lt;=3200,$W$14,"MAX DOSAGE EXCEEDED")</f>
        <v>#DIV/0!</v>
      </c>
      <c r="T60" s="73">
        <f>W17-W16</f>
        <v>0</v>
      </c>
      <c r="U60" s="79" t="e">
        <f>W14</f>
        <v>#DIV/0!</v>
      </c>
      <c r="V60" s="77" t="e">
        <f>IF(OR(K60=$N$107,R60=$N$107),$N$107,M60)</f>
        <v>#DIV/0!</v>
      </c>
      <c r="W60" s="82">
        <f t="shared" ref="W60:W104" si="1">C60</f>
        <v>0</v>
      </c>
      <c r="X60" s="83" t="e">
        <f>IF(D60&lt;=0,"",D60)</f>
        <v>#DIV/0!</v>
      </c>
      <c r="Y60" s="83"/>
      <c r="Z60" s="71" t="e">
        <f>V60</f>
        <v>#DIV/0!</v>
      </c>
      <c r="AA60" s="71"/>
    </row>
    <row r="61" spans="1:28" ht="13.5">
      <c r="B61" s="72" t="s">
        <v>10</v>
      </c>
      <c r="C61" s="73">
        <f>C60+1</f>
        <v>1</v>
      </c>
      <c r="D61" s="132" t="e">
        <f t="shared" ref="D61:D104" si="2">IF(C61&lt;$F$17,$F$14,D60-($F$14*$F$15))</f>
        <v>#DIV/0!</v>
      </c>
      <c r="E61" s="132" t="e">
        <f t="shared" ref="E61:E104" si="3">IF(D61&gt;0,D61,0)</f>
        <v>#DIV/0!</v>
      </c>
      <c r="F61" s="75">
        <f>IF(AND(OR($F$11='Drop Down Menus'!$A$6,$F$11='Drop Down Menus'!$A$7,$F$11='Drop Down Menus'!$A$8,$F$11='Drop Down Menus'!$A$9),$W$11='Drop Down Menus'!$D$4),$W$11,0)</f>
        <v>0</v>
      </c>
      <c r="G61" s="76" t="e">
        <f t="shared" ref="G61:G104" si="4">IF((($F$14+$W$14)*325)&lt;=4000,$W$14,"MAX DOSAGE EXCEEDED")</f>
        <v>#DIV/0!</v>
      </c>
      <c r="H61" s="75">
        <f>IF(AND(OR($F$11='Drop Down Menus'!$A$6,$F$11='Drop Down Menus'!$A$7,$F$11='Drop Down Menus'!$A$8,$F$11='Drop Down Menus'!$A$9),$W$11='Drop Down Menus'!$H$4),$W$11,0)</f>
        <v>0</v>
      </c>
      <c r="I61" s="76" t="e">
        <f t="shared" ref="I61:I104" si="5">(IF((($F$14*325)+($W$14*500)&lt;=4000),$W$14,"MAX DOSAGE EXCEEDED"))</f>
        <v>#DIV/0!</v>
      </c>
      <c r="J61" s="77" t="str">
        <f t="shared" ref="J61:J104" si="6">IF(F61&gt;0,L61, "")</f>
        <v/>
      </c>
      <c r="K61" s="78" t="e">
        <f t="shared" ref="K61:K104" si="7">IF(AND(OR(F61&gt;0,H61&gt;0),(OR(G61=$N$107,I61=$N$107))),$N$107,L61)</f>
        <v>#DIV/0!</v>
      </c>
      <c r="L61" s="79" t="e">
        <f t="shared" ref="L61:L104" si="8">IF(T61&lt;$W$17,$W$14,U60+($W$14*$W$15))</f>
        <v>#DIV/0!</v>
      </c>
      <c r="M61" s="79" t="e">
        <f t="shared" ref="M61:M104" si="9">IF(L61&gt;0,L61,0)</f>
        <v>#DIV/0!</v>
      </c>
      <c r="N61" s="75">
        <f>IF(AND(OR($F$11='Drop Down Menus'!$A$10,$F$11='Drop Down Menus'!$A$11,$F$11='Drop Down Menus'!$A$12,$F$11='Drop Down Menus'!$A$13),OR($W$11='Drop Down Menus'!$D$5,$W$11='Drop Down Menus'!$G$62,$W$11='Drop Down Menus'!$G$63,$W$11='Drop Down Menus'!$G$64)),$W$11,0)</f>
        <v>0</v>
      </c>
      <c r="O61" s="80" t="e">
        <f t="shared" ref="O61:O104" si="10">IF((($F$14+$W$14)*200)&lt;=3200,$W$14,"MAX DOSAGE EXCEEDED")</f>
        <v>#DIV/0!</v>
      </c>
      <c r="P61" s="81"/>
      <c r="Q61" s="80"/>
      <c r="R61" s="80" t="str">
        <f t="shared" ref="R61:R104" si="11">IF(N61&gt;0, S61, "")</f>
        <v/>
      </c>
      <c r="S61" s="76" t="e">
        <f t="shared" ref="S61:S104" si="12">IF((($F$14+$W$14)*200)&lt;=3200,$W$14,"MAX DOSAGE EXCEEDED")</f>
        <v>#DIV/0!</v>
      </c>
      <c r="T61" s="73">
        <f>T60+1</f>
        <v>1</v>
      </c>
      <c r="U61" s="79" t="e">
        <f>IF(T61&lt;$W$17,$W$14,U60+($W$14*$W$15))</f>
        <v>#DIV/0!</v>
      </c>
      <c r="V61" s="77" t="e">
        <f t="shared" ref="V61:V104" si="13">IF(OR(K61=$N$107,R61=$N$107),$N$107,M61)</f>
        <v>#DIV/0!</v>
      </c>
      <c r="W61" s="82">
        <f t="shared" si="1"/>
        <v>1</v>
      </c>
      <c r="X61" s="83" t="e">
        <f>IF(D61&lt;=0,"",D61)</f>
        <v>#DIV/0!</v>
      </c>
      <c r="Y61" s="83"/>
      <c r="Z61" s="71" t="e">
        <f t="shared" ref="Z61:Z107" si="14">V61</f>
        <v>#DIV/0!</v>
      </c>
      <c r="AA61" s="71"/>
    </row>
    <row r="62" spans="1:28" s="85" customFormat="1" ht="13.5">
      <c r="A62" s="86"/>
      <c r="B62" s="87" t="s">
        <v>11</v>
      </c>
      <c r="C62" s="88">
        <f>C61+1</f>
        <v>2</v>
      </c>
      <c r="D62" s="132" t="e">
        <f t="shared" si="2"/>
        <v>#DIV/0!</v>
      </c>
      <c r="E62" s="132" t="e">
        <f t="shared" si="3"/>
        <v>#DIV/0!</v>
      </c>
      <c r="F62" s="75">
        <f>IF(AND(OR($F$11='Drop Down Menus'!$A$6,$F$11='Drop Down Menus'!$A$7,$F$11='Drop Down Menus'!$A$8,$F$11='Drop Down Menus'!$A$9),$W$11='Drop Down Menus'!$D$4),$W$11,0)</f>
        <v>0</v>
      </c>
      <c r="G62" s="90" t="e">
        <f t="shared" si="4"/>
        <v>#DIV/0!</v>
      </c>
      <c r="H62" s="75">
        <f>IF(AND(OR($F$11='Drop Down Menus'!$A$6,$F$11='Drop Down Menus'!$A$7,$F$11='Drop Down Menus'!$A$8,$F$11='Drop Down Menus'!$A$9),$W$11='Drop Down Menus'!$H$4),$W$11,0)</f>
        <v>0</v>
      </c>
      <c r="I62" s="76" t="e">
        <f t="shared" si="5"/>
        <v>#DIV/0!</v>
      </c>
      <c r="J62" s="77" t="str">
        <f t="shared" si="6"/>
        <v/>
      </c>
      <c r="K62" s="78" t="e">
        <f t="shared" si="7"/>
        <v>#DIV/0!</v>
      </c>
      <c r="L62" s="79" t="e">
        <f t="shared" si="8"/>
        <v>#DIV/0!</v>
      </c>
      <c r="M62" s="79" t="e">
        <f t="shared" si="9"/>
        <v>#DIV/0!</v>
      </c>
      <c r="N62" s="75">
        <f>IF(AND(OR($F$11='Drop Down Menus'!$A$10,$F$11='Drop Down Menus'!$A$11,$F$11='Drop Down Menus'!$A$12,$F$11='Drop Down Menus'!$A$13),OR($W$11='Drop Down Menus'!$D$5,$W$11='Drop Down Menus'!$G$62,$W$11='Drop Down Menus'!$G$63,$W$11='Drop Down Menus'!$G$64)),$W$11,0)</f>
        <v>0</v>
      </c>
      <c r="O62" s="80" t="e">
        <f t="shared" si="10"/>
        <v>#DIV/0!</v>
      </c>
      <c r="P62" s="92"/>
      <c r="Q62" s="80"/>
      <c r="R62" s="80" t="str">
        <f t="shared" si="11"/>
        <v/>
      </c>
      <c r="S62" s="90" t="e">
        <f t="shared" si="12"/>
        <v>#DIV/0!</v>
      </c>
      <c r="T62" s="88">
        <f>T61+1</f>
        <v>2</v>
      </c>
      <c r="U62" s="79" t="e">
        <f>IF(T62&lt;$W$17,$W$14,U61+($W$14*$W$15))</f>
        <v>#DIV/0!</v>
      </c>
      <c r="V62" s="77" t="e">
        <f t="shared" si="13"/>
        <v>#DIV/0!</v>
      </c>
      <c r="W62" s="93">
        <f t="shared" si="1"/>
        <v>2</v>
      </c>
      <c r="X62" s="94" t="e">
        <f t="shared" ref="X62:X104" si="15">IF(D62&lt;=0,"",D62)</f>
        <v>#DIV/0!</v>
      </c>
      <c r="Y62" s="94"/>
      <c r="Z62" s="95" t="e">
        <f>V62</f>
        <v>#DIV/0!</v>
      </c>
      <c r="AA62" s="95"/>
      <c r="AB62" s="85" t="s">
        <v>56</v>
      </c>
    </row>
    <row r="63" spans="1:28" ht="16.5" customHeight="1">
      <c r="B63" s="72" t="s">
        <v>12</v>
      </c>
      <c r="C63" s="73">
        <f>C62+1</f>
        <v>3</v>
      </c>
      <c r="D63" s="132" t="e">
        <f t="shared" si="2"/>
        <v>#DIV/0!</v>
      </c>
      <c r="E63" s="132" t="e">
        <f t="shared" si="3"/>
        <v>#DIV/0!</v>
      </c>
      <c r="F63" s="75">
        <f>IF(AND(OR($F$11='Drop Down Menus'!$A$6,$F$11='Drop Down Menus'!$A$7,$F$11='Drop Down Menus'!$A$8,$F$11='Drop Down Menus'!$A$9),$W$11='Drop Down Menus'!$D$4),$W$11,0)</f>
        <v>0</v>
      </c>
      <c r="G63" s="76" t="e">
        <f t="shared" si="4"/>
        <v>#DIV/0!</v>
      </c>
      <c r="H63" s="75">
        <f>IF(AND(OR($F$11='Drop Down Menus'!$A$6,$F$11='Drop Down Menus'!$A$7,$F$11='Drop Down Menus'!$A$8,$F$11='Drop Down Menus'!$A$9),$W$11='Drop Down Menus'!$H$4),$W$11,0)</f>
        <v>0</v>
      </c>
      <c r="I63" s="76" t="e">
        <f t="shared" si="5"/>
        <v>#DIV/0!</v>
      </c>
      <c r="J63" s="77" t="str">
        <f t="shared" si="6"/>
        <v/>
      </c>
      <c r="K63" s="78" t="e">
        <f t="shared" si="7"/>
        <v>#DIV/0!</v>
      </c>
      <c r="L63" s="79" t="e">
        <f t="shared" si="8"/>
        <v>#DIV/0!</v>
      </c>
      <c r="M63" s="79" t="e">
        <f t="shared" si="9"/>
        <v>#DIV/0!</v>
      </c>
      <c r="N63" s="75">
        <f>IF(AND(OR($F$11='Drop Down Menus'!$A$10,$F$11='Drop Down Menus'!$A$11,$F$11='Drop Down Menus'!$A$12,$F$11='Drop Down Menus'!$A$13),OR($W$11='Drop Down Menus'!$D$5,$W$11='Drop Down Menus'!$G$62,$W$11='Drop Down Menus'!$G$63,$W$11='Drop Down Menus'!$G$64)),$W$11,0)</f>
        <v>0</v>
      </c>
      <c r="O63" s="80" t="e">
        <f t="shared" si="10"/>
        <v>#DIV/0!</v>
      </c>
      <c r="P63" s="81"/>
      <c r="Q63" s="80"/>
      <c r="R63" s="80" t="str">
        <f t="shared" si="11"/>
        <v/>
      </c>
      <c r="S63" s="76" t="e">
        <f t="shared" si="12"/>
        <v>#DIV/0!</v>
      </c>
      <c r="T63" s="73">
        <f>T62+1</f>
        <v>3</v>
      </c>
      <c r="U63" s="79" t="e">
        <f>IF(T63&lt;$W$17,$W$14,U62+($W$14*$W$15))</f>
        <v>#DIV/0!</v>
      </c>
      <c r="V63" s="77" t="e">
        <f t="shared" si="13"/>
        <v>#DIV/0!</v>
      </c>
      <c r="W63" s="82">
        <f t="shared" si="1"/>
        <v>3</v>
      </c>
      <c r="X63" s="83" t="e">
        <f t="shared" si="15"/>
        <v>#DIV/0!</v>
      </c>
      <c r="Y63" s="83"/>
      <c r="Z63" s="71" t="e">
        <f t="shared" si="14"/>
        <v>#DIV/0!</v>
      </c>
      <c r="AA63" s="71"/>
    </row>
    <row r="64" spans="1:28" ht="13.5">
      <c r="B64" s="72" t="s">
        <v>13</v>
      </c>
      <c r="C64" s="73">
        <f t="shared" ref="C64:C101" si="16">C63+1</f>
        <v>4</v>
      </c>
      <c r="D64" s="132" t="e">
        <f t="shared" si="2"/>
        <v>#DIV/0!</v>
      </c>
      <c r="E64" s="132" t="e">
        <f t="shared" si="3"/>
        <v>#DIV/0!</v>
      </c>
      <c r="F64" s="75">
        <f>IF(AND(OR($F$11='Drop Down Menus'!$A$6,$F$11='Drop Down Menus'!$A$7,$F$11='Drop Down Menus'!$A$8,$F$11='Drop Down Menus'!$A$9),$W$11='Drop Down Menus'!$D$4),$W$11,0)</f>
        <v>0</v>
      </c>
      <c r="G64" s="76" t="e">
        <f t="shared" si="4"/>
        <v>#DIV/0!</v>
      </c>
      <c r="H64" s="75">
        <f>IF(AND(OR($F$11='Drop Down Menus'!$A$6,$F$11='Drop Down Menus'!$A$7,$F$11='Drop Down Menus'!$A$8,$F$11='Drop Down Menus'!$A$9),$W$11='Drop Down Menus'!$H$4),$W$11,0)</f>
        <v>0</v>
      </c>
      <c r="I64" s="76" t="e">
        <f t="shared" si="5"/>
        <v>#DIV/0!</v>
      </c>
      <c r="J64" s="77" t="str">
        <f t="shared" si="6"/>
        <v/>
      </c>
      <c r="K64" s="78" t="e">
        <f t="shared" si="7"/>
        <v>#DIV/0!</v>
      </c>
      <c r="L64" s="79" t="e">
        <f t="shared" si="8"/>
        <v>#DIV/0!</v>
      </c>
      <c r="M64" s="79" t="e">
        <f t="shared" si="9"/>
        <v>#DIV/0!</v>
      </c>
      <c r="N64" s="75">
        <f>IF(AND(OR($F$11='Drop Down Menus'!$A$10,$F$11='Drop Down Menus'!$A$11,$F$11='Drop Down Menus'!$A$12,$F$11='Drop Down Menus'!$A$13),OR($W$11='Drop Down Menus'!$D$5,$W$11='Drop Down Menus'!$G$62,$W$11='Drop Down Menus'!$G$63,$W$11='Drop Down Menus'!$G$64)),$W$11,0)</f>
        <v>0</v>
      </c>
      <c r="O64" s="80" t="e">
        <f t="shared" si="10"/>
        <v>#DIV/0!</v>
      </c>
      <c r="P64" s="81"/>
      <c r="Q64" s="80"/>
      <c r="R64" s="80" t="str">
        <f t="shared" si="11"/>
        <v/>
      </c>
      <c r="S64" s="76" t="e">
        <f t="shared" si="12"/>
        <v>#DIV/0!</v>
      </c>
      <c r="T64" s="73">
        <f t="shared" ref="T64:T73" si="17">T63+1</f>
        <v>4</v>
      </c>
      <c r="U64" s="79" t="e">
        <f t="shared" ref="U64:U104" si="18">IF(T64&lt;$W$17,$W$14,U63+($W$14*$W$15))</f>
        <v>#DIV/0!</v>
      </c>
      <c r="V64" s="77" t="e">
        <f t="shared" si="13"/>
        <v>#DIV/0!</v>
      </c>
      <c r="W64" s="82">
        <f t="shared" si="1"/>
        <v>4</v>
      </c>
      <c r="X64" s="83" t="e">
        <f>IF(D64&lt;=0,"",D64)</f>
        <v>#DIV/0!</v>
      </c>
      <c r="Y64" s="83"/>
      <c r="Z64" s="71" t="e">
        <f t="shared" si="14"/>
        <v>#DIV/0!</v>
      </c>
      <c r="AA64" s="71"/>
    </row>
    <row r="65" spans="1:28" ht="13.5">
      <c r="B65" s="72" t="s">
        <v>14</v>
      </c>
      <c r="C65" s="73">
        <f t="shared" si="16"/>
        <v>5</v>
      </c>
      <c r="D65" s="132" t="e">
        <f t="shared" si="2"/>
        <v>#DIV/0!</v>
      </c>
      <c r="E65" s="132" t="e">
        <f t="shared" si="3"/>
        <v>#DIV/0!</v>
      </c>
      <c r="F65" s="75">
        <f>IF(AND(OR($F$11='Drop Down Menus'!$A$6,$F$11='Drop Down Menus'!$A$7,$F$11='Drop Down Menus'!$A$8,$F$11='Drop Down Menus'!$A$9),$W$11='Drop Down Menus'!$D$4),$W$11,0)</f>
        <v>0</v>
      </c>
      <c r="G65" s="76" t="e">
        <f t="shared" si="4"/>
        <v>#DIV/0!</v>
      </c>
      <c r="H65" s="75">
        <f>IF(AND(OR($F$11='Drop Down Menus'!$A$6,$F$11='Drop Down Menus'!$A$7,$F$11='Drop Down Menus'!$A$8,$F$11='Drop Down Menus'!$A$9),$W$11='Drop Down Menus'!$H$4),$W$11,0)</f>
        <v>0</v>
      </c>
      <c r="I65" s="76" t="e">
        <f t="shared" si="5"/>
        <v>#DIV/0!</v>
      </c>
      <c r="J65" s="77" t="str">
        <f t="shared" si="6"/>
        <v/>
      </c>
      <c r="K65" s="78" t="e">
        <f t="shared" si="7"/>
        <v>#DIV/0!</v>
      </c>
      <c r="L65" s="79" t="e">
        <f t="shared" si="8"/>
        <v>#DIV/0!</v>
      </c>
      <c r="M65" s="79" t="e">
        <f t="shared" si="9"/>
        <v>#DIV/0!</v>
      </c>
      <c r="N65" s="75">
        <f>IF(AND(OR($F$11='Drop Down Menus'!$A$10,$F$11='Drop Down Menus'!$A$11,$F$11='Drop Down Menus'!$A$12,$F$11='Drop Down Menus'!$A$13),OR($W$11='Drop Down Menus'!$D$5,$W$11='Drop Down Menus'!$G$62,$W$11='Drop Down Menus'!$G$63,$W$11='Drop Down Menus'!$G$64)),$W$11,0)</f>
        <v>0</v>
      </c>
      <c r="O65" s="80" t="e">
        <f t="shared" si="10"/>
        <v>#DIV/0!</v>
      </c>
      <c r="P65" s="81"/>
      <c r="Q65" s="80"/>
      <c r="R65" s="80" t="str">
        <f t="shared" si="11"/>
        <v/>
      </c>
      <c r="S65" s="76" t="e">
        <f t="shared" si="12"/>
        <v>#DIV/0!</v>
      </c>
      <c r="T65" s="73">
        <f t="shared" si="17"/>
        <v>5</v>
      </c>
      <c r="U65" s="79" t="e">
        <f t="shared" si="18"/>
        <v>#DIV/0!</v>
      </c>
      <c r="V65" s="77" t="e">
        <f t="shared" si="13"/>
        <v>#DIV/0!</v>
      </c>
      <c r="W65" s="82">
        <f t="shared" si="1"/>
        <v>5</v>
      </c>
      <c r="X65" s="83" t="e">
        <f t="shared" si="15"/>
        <v>#DIV/0!</v>
      </c>
      <c r="Y65" s="83"/>
      <c r="Z65" s="71" t="e">
        <f>V65</f>
        <v>#DIV/0!</v>
      </c>
      <c r="AA65" s="71"/>
    </row>
    <row r="66" spans="1:28" ht="13.5">
      <c r="B66" s="72" t="s">
        <v>15</v>
      </c>
      <c r="C66" s="73">
        <f t="shared" si="16"/>
        <v>6</v>
      </c>
      <c r="D66" s="132" t="e">
        <f t="shared" si="2"/>
        <v>#DIV/0!</v>
      </c>
      <c r="E66" s="132" t="e">
        <f t="shared" si="3"/>
        <v>#DIV/0!</v>
      </c>
      <c r="F66" s="75">
        <f>IF(AND(OR($F$11='Drop Down Menus'!$A$6,$F$11='Drop Down Menus'!$A$7,$F$11='Drop Down Menus'!$A$8,$F$11='Drop Down Menus'!$A$9),$W$11='Drop Down Menus'!$D$4),$W$11,0)</f>
        <v>0</v>
      </c>
      <c r="G66" s="76" t="e">
        <f t="shared" si="4"/>
        <v>#DIV/0!</v>
      </c>
      <c r="H66" s="75">
        <f>IF(AND(OR($F$11='Drop Down Menus'!$A$6,$F$11='Drop Down Menus'!$A$7,$F$11='Drop Down Menus'!$A$8,$F$11='Drop Down Menus'!$A$9),$W$11='Drop Down Menus'!$H$4),$W$11,0)</f>
        <v>0</v>
      </c>
      <c r="I66" s="76" t="e">
        <f t="shared" si="5"/>
        <v>#DIV/0!</v>
      </c>
      <c r="J66" s="77" t="str">
        <f t="shared" si="6"/>
        <v/>
      </c>
      <c r="K66" s="78" t="e">
        <f t="shared" si="7"/>
        <v>#DIV/0!</v>
      </c>
      <c r="L66" s="79" t="e">
        <f t="shared" si="8"/>
        <v>#DIV/0!</v>
      </c>
      <c r="M66" s="79" t="e">
        <f t="shared" si="9"/>
        <v>#DIV/0!</v>
      </c>
      <c r="N66" s="75">
        <f>IF(AND(OR($F$11='Drop Down Menus'!$A$10,$F$11='Drop Down Menus'!$A$11,$F$11='Drop Down Menus'!$A$12,$F$11='Drop Down Menus'!$A$13),OR($W$11='Drop Down Menus'!$D$5,$W$11='Drop Down Menus'!$G$62,$W$11='Drop Down Menus'!$G$63,$W$11='Drop Down Menus'!$G$64)),$W$11,0)</f>
        <v>0</v>
      </c>
      <c r="O66" s="80" t="e">
        <f t="shared" si="10"/>
        <v>#DIV/0!</v>
      </c>
      <c r="P66" s="81"/>
      <c r="Q66" s="80"/>
      <c r="R66" s="80" t="str">
        <f t="shared" si="11"/>
        <v/>
      </c>
      <c r="S66" s="76" t="e">
        <f t="shared" si="12"/>
        <v>#DIV/0!</v>
      </c>
      <c r="T66" s="73">
        <f t="shared" si="17"/>
        <v>6</v>
      </c>
      <c r="U66" s="79" t="e">
        <f t="shared" si="18"/>
        <v>#DIV/0!</v>
      </c>
      <c r="V66" s="77" t="e">
        <f t="shared" si="13"/>
        <v>#DIV/0!</v>
      </c>
      <c r="W66" s="82">
        <f t="shared" si="1"/>
        <v>6</v>
      </c>
      <c r="X66" s="83" t="e">
        <f t="shared" si="15"/>
        <v>#DIV/0!</v>
      </c>
      <c r="Y66" s="83"/>
      <c r="Z66" s="71" t="e">
        <f t="shared" si="14"/>
        <v>#DIV/0!</v>
      </c>
      <c r="AA66" s="71"/>
    </row>
    <row r="67" spans="1:28" ht="13.5">
      <c r="B67" s="72" t="s">
        <v>16</v>
      </c>
      <c r="C67" s="73">
        <f t="shared" si="16"/>
        <v>7</v>
      </c>
      <c r="D67" s="132" t="e">
        <f t="shared" si="2"/>
        <v>#DIV/0!</v>
      </c>
      <c r="E67" s="132" t="e">
        <f t="shared" si="3"/>
        <v>#DIV/0!</v>
      </c>
      <c r="F67" s="75">
        <f>IF(AND(OR($F$11='Drop Down Menus'!$A$6,$F$11='Drop Down Menus'!$A$7,$F$11='Drop Down Menus'!$A$8,$F$11='Drop Down Menus'!$A$9),$W$11='Drop Down Menus'!$D$4),$W$11,0)</f>
        <v>0</v>
      </c>
      <c r="G67" s="76" t="e">
        <f t="shared" si="4"/>
        <v>#DIV/0!</v>
      </c>
      <c r="H67" s="75">
        <f>IF(AND(OR($F$11='Drop Down Menus'!$A$6,$F$11='Drop Down Menus'!$A$7,$F$11='Drop Down Menus'!$A$8,$F$11='Drop Down Menus'!$A$9),$W$11='Drop Down Menus'!$H$4),$W$11,0)</f>
        <v>0</v>
      </c>
      <c r="I67" s="76" t="e">
        <f t="shared" si="5"/>
        <v>#DIV/0!</v>
      </c>
      <c r="J67" s="77" t="str">
        <f t="shared" si="6"/>
        <v/>
      </c>
      <c r="K67" s="78" t="e">
        <f t="shared" si="7"/>
        <v>#DIV/0!</v>
      </c>
      <c r="L67" s="79" t="e">
        <f t="shared" si="8"/>
        <v>#DIV/0!</v>
      </c>
      <c r="M67" s="79" t="e">
        <f t="shared" si="9"/>
        <v>#DIV/0!</v>
      </c>
      <c r="N67" s="75">
        <f>IF(AND(OR($F$11='Drop Down Menus'!$A$10,$F$11='Drop Down Menus'!$A$11,$F$11='Drop Down Menus'!$A$12,$F$11='Drop Down Menus'!$A$13),OR($W$11='Drop Down Menus'!$D$5,$W$11='Drop Down Menus'!$G$62,$W$11='Drop Down Menus'!$G$63,$W$11='Drop Down Menus'!$G$64)),$W$11,0)</f>
        <v>0</v>
      </c>
      <c r="O67" s="80" t="e">
        <f t="shared" si="10"/>
        <v>#DIV/0!</v>
      </c>
      <c r="P67" s="81"/>
      <c r="Q67" s="80"/>
      <c r="R67" s="80" t="str">
        <f t="shared" si="11"/>
        <v/>
      </c>
      <c r="S67" s="76" t="e">
        <f t="shared" si="12"/>
        <v>#DIV/0!</v>
      </c>
      <c r="T67" s="73">
        <f t="shared" si="17"/>
        <v>7</v>
      </c>
      <c r="U67" s="79" t="e">
        <f t="shared" si="18"/>
        <v>#DIV/0!</v>
      </c>
      <c r="V67" s="77" t="e">
        <f t="shared" si="13"/>
        <v>#DIV/0!</v>
      </c>
      <c r="W67" s="82">
        <f t="shared" si="1"/>
        <v>7</v>
      </c>
      <c r="X67" s="83" t="e">
        <f t="shared" si="15"/>
        <v>#DIV/0!</v>
      </c>
      <c r="Y67" s="83"/>
      <c r="Z67" s="71" t="e">
        <f t="shared" si="14"/>
        <v>#DIV/0!</v>
      </c>
      <c r="AA67" s="71"/>
    </row>
    <row r="68" spans="1:28" ht="13.5">
      <c r="B68" s="72" t="s">
        <v>17</v>
      </c>
      <c r="C68" s="73">
        <f t="shared" si="16"/>
        <v>8</v>
      </c>
      <c r="D68" s="132" t="e">
        <f t="shared" si="2"/>
        <v>#DIV/0!</v>
      </c>
      <c r="E68" s="132" t="e">
        <f t="shared" si="3"/>
        <v>#DIV/0!</v>
      </c>
      <c r="F68" s="75">
        <f>IF(AND(OR($F$11='Drop Down Menus'!$A$6,$F$11='Drop Down Menus'!$A$7,$F$11='Drop Down Menus'!$A$8,$F$11='Drop Down Menus'!$A$9),$W$11='Drop Down Menus'!$D$4),$W$11,0)</f>
        <v>0</v>
      </c>
      <c r="G68" s="76" t="e">
        <f t="shared" si="4"/>
        <v>#DIV/0!</v>
      </c>
      <c r="H68" s="75">
        <f>IF(AND(OR($F$11='Drop Down Menus'!$A$6,$F$11='Drop Down Menus'!$A$7,$F$11='Drop Down Menus'!$A$8,$F$11='Drop Down Menus'!$A$9),$W$11='Drop Down Menus'!$H$4),$W$11,0)</f>
        <v>0</v>
      </c>
      <c r="I68" s="76" t="e">
        <f t="shared" si="5"/>
        <v>#DIV/0!</v>
      </c>
      <c r="J68" s="77" t="str">
        <f t="shared" si="6"/>
        <v/>
      </c>
      <c r="K68" s="78" t="e">
        <f t="shared" si="7"/>
        <v>#DIV/0!</v>
      </c>
      <c r="L68" s="79" t="e">
        <f t="shared" si="8"/>
        <v>#DIV/0!</v>
      </c>
      <c r="M68" s="79" t="e">
        <f t="shared" si="9"/>
        <v>#DIV/0!</v>
      </c>
      <c r="N68" s="75">
        <f>IF(AND(OR($F$11='Drop Down Menus'!$A$10,$F$11='Drop Down Menus'!$A$11,$F$11='Drop Down Menus'!$A$12,$F$11='Drop Down Menus'!$A$13),OR($W$11='Drop Down Menus'!$D$5,$W$11='Drop Down Menus'!$G$62,$W$11='Drop Down Menus'!$G$63,$W$11='Drop Down Menus'!$G$64)),$W$11,0)</f>
        <v>0</v>
      </c>
      <c r="O68" s="80" t="e">
        <f t="shared" si="10"/>
        <v>#DIV/0!</v>
      </c>
      <c r="P68" s="81"/>
      <c r="Q68" s="80"/>
      <c r="R68" s="80" t="str">
        <f t="shared" si="11"/>
        <v/>
      </c>
      <c r="S68" s="76" t="e">
        <f t="shared" si="12"/>
        <v>#DIV/0!</v>
      </c>
      <c r="T68" s="73">
        <f t="shared" si="17"/>
        <v>8</v>
      </c>
      <c r="U68" s="79" t="e">
        <f t="shared" si="18"/>
        <v>#DIV/0!</v>
      </c>
      <c r="V68" s="77" t="e">
        <f t="shared" si="13"/>
        <v>#DIV/0!</v>
      </c>
      <c r="W68" s="82">
        <f t="shared" si="1"/>
        <v>8</v>
      </c>
      <c r="X68" s="83" t="e">
        <f t="shared" si="15"/>
        <v>#DIV/0!</v>
      </c>
      <c r="Y68" s="83"/>
      <c r="Z68" s="71" t="e">
        <f t="shared" si="14"/>
        <v>#DIV/0!</v>
      </c>
      <c r="AA68" s="71"/>
    </row>
    <row r="69" spans="1:28" ht="13.5">
      <c r="B69" s="72" t="s">
        <v>18</v>
      </c>
      <c r="C69" s="73">
        <f t="shared" si="16"/>
        <v>9</v>
      </c>
      <c r="D69" s="132" t="e">
        <f t="shared" si="2"/>
        <v>#DIV/0!</v>
      </c>
      <c r="E69" s="132" t="e">
        <f t="shared" si="3"/>
        <v>#DIV/0!</v>
      </c>
      <c r="F69" s="75">
        <f>IF(AND(OR($F$11='Drop Down Menus'!$A$6,$F$11='Drop Down Menus'!$A$7,$F$11='Drop Down Menus'!$A$8,$F$11='Drop Down Menus'!$A$9),$W$11='Drop Down Menus'!$D$4),$W$11,0)</f>
        <v>0</v>
      </c>
      <c r="G69" s="76" t="e">
        <f t="shared" si="4"/>
        <v>#DIV/0!</v>
      </c>
      <c r="H69" s="75">
        <f>IF(AND(OR($F$11='Drop Down Menus'!$A$6,$F$11='Drop Down Menus'!$A$7,$F$11='Drop Down Menus'!$A$8,$F$11='Drop Down Menus'!$A$9),$W$11='Drop Down Menus'!$H$4),$W$11,0)</f>
        <v>0</v>
      </c>
      <c r="I69" s="76" t="e">
        <f t="shared" si="5"/>
        <v>#DIV/0!</v>
      </c>
      <c r="J69" s="77" t="str">
        <f t="shared" si="6"/>
        <v/>
      </c>
      <c r="K69" s="78" t="e">
        <f t="shared" si="7"/>
        <v>#DIV/0!</v>
      </c>
      <c r="L69" s="79" t="e">
        <f t="shared" si="8"/>
        <v>#DIV/0!</v>
      </c>
      <c r="M69" s="79" t="e">
        <f t="shared" si="9"/>
        <v>#DIV/0!</v>
      </c>
      <c r="N69" s="75">
        <f>IF(AND(OR($F$11='Drop Down Menus'!$A$10,$F$11='Drop Down Menus'!$A$11,$F$11='Drop Down Menus'!$A$12,$F$11='Drop Down Menus'!$A$13),OR($W$11='Drop Down Menus'!$D$5,$W$11='Drop Down Menus'!$G$62,$W$11='Drop Down Menus'!$G$63,$W$11='Drop Down Menus'!$G$64)),$W$11,0)</f>
        <v>0</v>
      </c>
      <c r="O69" s="80" t="e">
        <f t="shared" si="10"/>
        <v>#DIV/0!</v>
      </c>
      <c r="P69" s="81"/>
      <c r="Q69" s="80"/>
      <c r="R69" s="80" t="str">
        <f t="shared" si="11"/>
        <v/>
      </c>
      <c r="S69" s="76" t="e">
        <f t="shared" si="12"/>
        <v>#DIV/0!</v>
      </c>
      <c r="T69" s="73">
        <f t="shared" si="17"/>
        <v>9</v>
      </c>
      <c r="U69" s="79" t="e">
        <f t="shared" si="18"/>
        <v>#DIV/0!</v>
      </c>
      <c r="V69" s="77" t="e">
        <f t="shared" si="13"/>
        <v>#DIV/0!</v>
      </c>
      <c r="W69" s="82">
        <f t="shared" si="1"/>
        <v>9</v>
      </c>
      <c r="X69" s="83" t="e">
        <f t="shared" si="15"/>
        <v>#DIV/0!</v>
      </c>
      <c r="Y69" s="83"/>
      <c r="Z69" s="71" t="e">
        <f t="shared" si="14"/>
        <v>#DIV/0!</v>
      </c>
      <c r="AA69" s="71"/>
    </row>
    <row r="70" spans="1:28" ht="13.5">
      <c r="B70" s="72" t="s">
        <v>19</v>
      </c>
      <c r="C70" s="73">
        <f t="shared" si="16"/>
        <v>10</v>
      </c>
      <c r="D70" s="132" t="e">
        <f t="shared" si="2"/>
        <v>#DIV/0!</v>
      </c>
      <c r="E70" s="132" t="e">
        <f t="shared" si="3"/>
        <v>#DIV/0!</v>
      </c>
      <c r="F70" s="75">
        <f>IF(AND(OR($F$11='Drop Down Menus'!$A$6,$F$11='Drop Down Menus'!$A$7,$F$11='Drop Down Menus'!$A$8,$F$11='Drop Down Menus'!$A$9),$W$11='Drop Down Menus'!$D$4),$W$11,0)</f>
        <v>0</v>
      </c>
      <c r="G70" s="76" t="e">
        <f t="shared" si="4"/>
        <v>#DIV/0!</v>
      </c>
      <c r="H70" s="75">
        <f>IF(AND(OR($F$11='Drop Down Menus'!$A$6,$F$11='Drop Down Menus'!$A$7,$F$11='Drop Down Menus'!$A$8,$F$11='Drop Down Menus'!$A$9),$W$11='Drop Down Menus'!$H$4),$W$11,0)</f>
        <v>0</v>
      </c>
      <c r="I70" s="76" t="e">
        <f t="shared" si="5"/>
        <v>#DIV/0!</v>
      </c>
      <c r="J70" s="77" t="str">
        <f t="shared" si="6"/>
        <v/>
      </c>
      <c r="K70" s="78" t="e">
        <f t="shared" si="7"/>
        <v>#DIV/0!</v>
      </c>
      <c r="L70" s="79" t="e">
        <f t="shared" si="8"/>
        <v>#DIV/0!</v>
      </c>
      <c r="M70" s="79" t="e">
        <f t="shared" si="9"/>
        <v>#DIV/0!</v>
      </c>
      <c r="N70" s="75">
        <f>IF(AND(OR($F$11='Drop Down Menus'!$A$10,$F$11='Drop Down Menus'!$A$11,$F$11='Drop Down Menus'!$A$12,$F$11='Drop Down Menus'!$A$13),OR($W$11='Drop Down Menus'!$D$5,$W$11='Drop Down Menus'!$G$62,$W$11='Drop Down Menus'!$G$63,$W$11='Drop Down Menus'!$G$64)),$W$11,0)</f>
        <v>0</v>
      </c>
      <c r="O70" s="80" t="e">
        <f t="shared" si="10"/>
        <v>#DIV/0!</v>
      </c>
      <c r="P70" s="81"/>
      <c r="Q70" s="80"/>
      <c r="R70" s="80" t="str">
        <f t="shared" si="11"/>
        <v/>
      </c>
      <c r="S70" s="76" t="e">
        <f t="shared" si="12"/>
        <v>#DIV/0!</v>
      </c>
      <c r="T70" s="73">
        <f t="shared" si="17"/>
        <v>10</v>
      </c>
      <c r="U70" s="79" t="e">
        <f t="shared" si="18"/>
        <v>#DIV/0!</v>
      </c>
      <c r="V70" s="77" t="e">
        <f t="shared" si="13"/>
        <v>#DIV/0!</v>
      </c>
      <c r="W70" s="82">
        <f t="shared" si="1"/>
        <v>10</v>
      </c>
      <c r="X70" s="83" t="e">
        <f t="shared" si="15"/>
        <v>#DIV/0!</v>
      </c>
      <c r="Y70" s="83"/>
      <c r="Z70" s="71" t="e">
        <f t="shared" si="14"/>
        <v>#DIV/0!</v>
      </c>
      <c r="AA70" s="71"/>
    </row>
    <row r="71" spans="1:28" ht="13.5">
      <c r="B71" s="72" t="s">
        <v>20</v>
      </c>
      <c r="C71" s="73">
        <f t="shared" si="16"/>
        <v>11</v>
      </c>
      <c r="D71" s="132" t="e">
        <f t="shared" si="2"/>
        <v>#DIV/0!</v>
      </c>
      <c r="E71" s="132" t="e">
        <f t="shared" si="3"/>
        <v>#DIV/0!</v>
      </c>
      <c r="F71" s="75">
        <f>IF(AND(OR($F$11='Drop Down Menus'!$A$6,$F$11='Drop Down Menus'!$A$7,$F$11='Drop Down Menus'!$A$8,$F$11='Drop Down Menus'!$A$9),$W$11='Drop Down Menus'!$D$4),$W$11,0)</f>
        <v>0</v>
      </c>
      <c r="G71" s="76" t="e">
        <f t="shared" si="4"/>
        <v>#DIV/0!</v>
      </c>
      <c r="H71" s="75">
        <f>IF(AND(OR($F$11='Drop Down Menus'!$A$6,$F$11='Drop Down Menus'!$A$7,$F$11='Drop Down Menus'!$A$8,$F$11='Drop Down Menus'!$A$9),$W$11='Drop Down Menus'!$H$4),$W$11,0)</f>
        <v>0</v>
      </c>
      <c r="I71" s="76" t="e">
        <f t="shared" si="5"/>
        <v>#DIV/0!</v>
      </c>
      <c r="J71" s="77" t="str">
        <f t="shared" si="6"/>
        <v/>
      </c>
      <c r="K71" s="78" t="e">
        <f t="shared" si="7"/>
        <v>#DIV/0!</v>
      </c>
      <c r="L71" s="79" t="e">
        <f t="shared" si="8"/>
        <v>#DIV/0!</v>
      </c>
      <c r="M71" s="79" t="e">
        <f t="shared" si="9"/>
        <v>#DIV/0!</v>
      </c>
      <c r="N71" s="75">
        <f>IF(AND(OR($F$11='Drop Down Menus'!$A$10,$F$11='Drop Down Menus'!$A$11,$F$11='Drop Down Menus'!$A$12,$F$11='Drop Down Menus'!$A$13),OR($W$11='Drop Down Menus'!$D$5,$W$11='Drop Down Menus'!$G$62,$W$11='Drop Down Menus'!$G$63,$W$11='Drop Down Menus'!$G$64)),$W$11,0)</f>
        <v>0</v>
      </c>
      <c r="O71" s="80" t="e">
        <f t="shared" si="10"/>
        <v>#DIV/0!</v>
      </c>
      <c r="P71" s="81"/>
      <c r="Q71" s="80"/>
      <c r="R71" s="80" t="str">
        <f t="shared" si="11"/>
        <v/>
      </c>
      <c r="S71" s="76" t="e">
        <f t="shared" si="12"/>
        <v>#DIV/0!</v>
      </c>
      <c r="T71" s="73">
        <f t="shared" si="17"/>
        <v>11</v>
      </c>
      <c r="U71" s="79" t="e">
        <f t="shared" si="18"/>
        <v>#DIV/0!</v>
      </c>
      <c r="V71" s="77" t="e">
        <f t="shared" si="13"/>
        <v>#DIV/0!</v>
      </c>
      <c r="W71" s="82">
        <f t="shared" si="1"/>
        <v>11</v>
      </c>
      <c r="X71" s="83" t="e">
        <f t="shared" si="15"/>
        <v>#DIV/0!</v>
      </c>
      <c r="Y71" s="83"/>
      <c r="Z71" s="71" t="e">
        <f t="shared" si="14"/>
        <v>#DIV/0!</v>
      </c>
      <c r="AA71" s="71"/>
    </row>
    <row r="72" spans="1:28" ht="13.5">
      <c r="B72" s="72" t="s">
        <v>21</v>
      </c>
      <c r="C72" s="73">
        <f t="shared" si="16"/>
        <v>12</v>
      </c>
      <c r="D72" s="132" t="e">
        <f t="shared" si="2"/>
        <v>#DIV/0!</v>
      </c>
      <c r="E72" s="132" t="e">
        <f t="shared" si="3"/>
        <v>#DIV/0!</v>
      </c>
      <c r="F72" s="75">
        <f>IF(AND(OR($F$11='Drop Down Menus'!$A$6,$F$11='Drop Down Menus'!$A$7,$F$11='Drop Down Menus'!$A$8,$F$11='Drop Down Menus'!$A$9),$W$11='Drop Down Menus'!$D$4),$W$11,0)</f>
        <v>0</v>
      </c>
      <c r="G72" s="76" t="e">
        <f t="shared" si="4"/>
        <v>#DIV/0!</v>
      </c>
      <c r="H72" s="75">
        <f>IF(AND(OR($F$11='Drop Down Menus'!$A$6,$F$11='Drop Down Menus'!$A$7,$F$11='Drop Down Menus'!$A$8,$F$11='Drop Down Menus'!$A$9),$W$11='Drop Down Menus'!$H$4),$W$11,0)</f>
        <v>0</v>
      </c>
      <c r="I72" s="76" t="e">
        <f t="shared" si="5"/>
        <v>#DIV/0!</v>
      </c>
      <c r="J72" s="77" t="str">
        <f t="shared" si="6"/>
        <v/>
      </c>
      <c r="K72" s="78" t="e">
        <f t="shared" si="7"/>
        <v>#DIV/0!</v>
      </c>
      <c r="L72" s="79" t="e">
        <f t="shared" si="8"/>
        <v>#DIV/0!</v>
      </c>
      <c r="M72" s="79" t="e">
        <f t="shared" si="9"/>
        <v>#DIV/0!</v>
      </c>
      <c r="N72" s="75">
        <f>IF(AND(OR($F$11='Drop Down Menus'!$A$10,$F$11='Drop Down Menus'!$A$11,$F$11='Drop Down Menus'!$A$12,$F$11='Drop Down Menus'!$A$13),OR($W$11='Drop Down Menus'!$D$5,$W$11='Drop Down Menus'!$G$62,$W$11='Drop Down Menus'!$G$63,$W$11='Drop Down Menus'!$G$64)),$W$11,0)</f>
        <v>0</v>
      </c>
      <c r="O72" s="80" t="e">
        <f t="shared" si="10"/>
        <v>#DIV/0!</v>
      </c>
      <c r="P72" s="81"/>
      <c r="Q72" s="80"/>
      <c r="R72" s="80" t="str">
        <f t="shared" si="11"/>
        <v/>
      </c>
      <c r="S72" s="76" t="e">
        <f t="shared" si="12"/>
        <v>#DIV/0!</v>
      </c>
      <c r="T72" s="73">
        <f t="shared" si="17"/>
        <v>12</v>
      </c>
      <c r="U72" s="79" t="e">
        <f t="shared" si="18"/>
        <v>#DIV/0!</v>
      </c>
      <c r="V72" s="77" t="e">
        <f t="shared" si="13"/>
        <v>#DIV/0!</v>
      </c>
      <c r="W72" s="82">
        <f t="shared" si="1"/>
        <v>12</v>
      </c>
      <c r="X72" s="83" t="e">
        <f t="shared" si="15"/>
        <v>#DIV/0!</v>
      </c>
      <c r="Y72" s="83"/>
      <c r="Z72" s="71" t="e">
        <f t="shared" si="14"/>
        <v>#DIV/0!</v>
      </c>
      <c r="AA72" s="71"/>
    </row>
    <row r="73" spans="1:28" s="85" customFormat="1" ht="13.5">
      <c r="A73" s="86"/>
      <c r="B73" s="87" t="s">
        <v>22</v>
      </c>
      <c r="C73" s="88">
        <f t="shared" si="16"/>
        <v>13</v>
      </c>
      <c r="D73" s="132" t="e">
        <f t="shared" si="2"/>
        <v>#DIV/0!</v>
      </c>
      <c r="E73" s="132" t="e">
        <f t="shared" si="3"/>
        <v>#DIV/0!</v>
      </c>
      <c r="F73" s="75">
        <f>IF(AND(OR($F$11='Drop Down Menus'!$A$6,$F$11='Drop Down Menus'!$A$7,$F$11='Drop Down Menus'!$A$8,$F$11='Drop Down Menus'!$A$9),$W$11='Drop Down Menus'!$D$4),$W$11,0)</f>
        <v>0</v>
      </c>
      <c r="G73" s="90" t="e">
        <f t="shared" si="4"/>
        <v>#DIV/0!</v>
      </c>
      <c r="H73" s="75">
        <f>IF(AND(OR($F$11='Drop Down Menus'!$A$6,$F$11='Drop Down Menus'!$A$7,$F$11='Drop Down Menus'!$A$8,$F$11='Drop Down Menus'!$A$9),$W$11='Drop Down Menus'!$H$4),$W$11,0)</f>
        <v>0</v>
      </c>
      <c r="I73" s="76" t="e">
        <f t="shared" si="5"/>
        <v>#DIV/0!</v>
      </c>
      <c r="J73" s="77" t="str">
        <f t="shared" si="6"/>
        <v/>
      </c>
      <c r="K73" s="78" t="e">
        <f t="shared" si="7"/>
        <v>#DIV/0!</v>
      </c>
      <c r="L73" s="79" t="e">
        <f t="shared" si="8"/>
        <v>#DIV/0!</v>
      </c>
      <c r="M73" s="79" t="e">
        <f t="shared" si="9"/>
        <v>#DIV/0!</v>
      </c>
      <c r="N73" s="75">
        <f>IF(AND(OR($F$11='Drop Down Menus'!$A$10,$F$11='Drop Down Menus'!$A$11,$F$11='Drop Down Menus'!$A$12,$F$11='Drop Down Menus'!$A$13),OR($W$11='Drop Down Menus'!$D$5,$W$11='Drop Down Menus'!$G$62,$W$11='Drop Down Menus'!$G$63,$W$11='Drop Down Menus'!$G$64)),$W$11,0)</f>
        <v>0</v>
      </c>
      <c r="O73" s="80" t="e">
        <f t="shared" si="10"/>
        <v>#DIV/0!</v>
      </c>
      <c r="P73" s="92"/>
      <c r="Q73" s="80"/>
      <c r="R73" s="80" t="str">
        <f t="shared" si="11"/>
        <v/>
      </c>
      <c r="S73" s="90" t="e">
        <f t="shared" si="12"/>
        <v>#DIV/0!</v>
      </c>
      <c r="T73" s="88">
        <f t="shared" si="17"/>
        <v>13</v>
      </c>
      <c r="U73" s="79" t="e">
        <f t="shared" si="18"/>
        <v>#DIV/0!</v>
      </c>
      <c r="V73" s="77" t="e">
        <f t="shared" si="13"/>
        <v>#DIV/0!</v>
      </c>
      <c r="W73" s="93">
        <f t="shared" si="1"/>
        <v>13</v>
      </c>
      <c r="X73" s="94" t="e">
        <f t="shared" si="15"/>
        <v>#DIV/0!</v>
      </c>
      <c r="Y73" s="96"/>
      <c r="Z73" s="71" t="e">
        <f>V73</f>
        <v>#DIV/0!</v>
      </c>
      <c r="AA73" s="71"/>
      <c r="AB73" s="85" t="s">
        <v>55</v>
      </c>
    </row>
    <row r="74" spans="1:28" ht="13.5" hidden="1">
      <c r="B74" s="72" t="s">
        <v>23</v>
      </c>
      <c r="C74" s="73">
        <f t="shared" si="16"/>
        <v>14</v>
      </c>
      <c r="D74" s="132" t="e">
        <f t="shared" si="2"/>
        <v>#DIV/0!</v>
      </c>
      <c r="E74" s="132" t="e">
        <f t="shared" si="3"/>
        <v>#DIV/0!</v>
      </c>
      <c r="F74" s="75">
        <f>IF(AND(OR($F$11='Drop Down Menus'!$A$6,$F$11='Drop Down Menus'!$A$7,$F$11='Drop Down Menus'!$A$8,$F$11='Drop Down Menus'!$A$9),$W$11='Drop Down Menus'!$D$4),$W$11,0)</f>
        <v>0</v>
      </c>
      <c r="G74" s="76" t="e">
        <f t="shared" si="4"/>
        <v>#DIV/0!</v>
      </c>
      <c r="H74" s="75">
        <f>IF(AND(OR($F$11='Drop Down Menus'!$A$6,$F$11='Drop Down Menus'!$A$7,$F$11='Drop Down Menus'!$A$8,$F$11='Drop Down Menus'!$A$9),$W$11='Drop Down Menus'!$H$4,),$W$11,0)</f>
        <v>0</v>
      </c>
      <c r="I74" s="76" t="e">
        <f t="shared" si="5"/>
        <v>#DIV/0!</v>
      </c>
      <c r="J74" s="77" t="str">
        <f t="shared" si="6"/>
        <v/>
      </c>
      <c r="K74" s="78" t="e">
        <f t="shared" si="7"/>
        <v>#DIV/0!</v>
      </c>
      <c r="L74" s="79" t="e">
        <f t="shared" si="8"/>
        <v>#DIV/0!</v>
      </c>
      <c r="M74" s="79" t="e">
        <f t="shared" si="9"/>
        <v>#DIV/0!</v>
      </c>
      <c r="N74" s="75">
        <f>IF(AND(OR($F$11='Drop Down Menus'!$A$10,$F$11='Drop Down Menus'!$A$11,$F$11='Drop Down Menus'!$A$12,$F$11='Drop Down Menus'!$A$13),OR($W$11='Drop Down Menus'!$D$5,$W$11='Drop Down Menus'!$G$63,$W$11='Drop Down Menus'!$G$64)),$W$11,0)</f>
        <v>0</v>
      </c>
      <c r="O74" s="80" t="e">
        <f t="shared" si="10"/>
        <v>#DIV/0!</v>
      </c>
      <c r="P74" s="81"/>
      <c r="Q74" s="80"/>
      <c r="R74" s="80" t="str">
        <f t="shared" si="11"/>
        <v/>
      </c>
      <c r="S74" s="76" t="e">
        <f t="shared" si="12"/>
        <v>#DIV/0!</v>
      </c>
      <c r="T74" s="76"/>
      <c r="U74" s="79" t="e">
        <f t="shared" si="18"/>
        <v>#DIV/0!</v>
      </c>
      <c r="V74" s="77" t="e">
        <f t="shared" si="13"/>
        <v>#DIV/0!</v>
      </c>
      <c r="W74" s="97">
        <f t="shared" si="1"/>
        <v>14</v>
      </c>
      <c r="X74" s="83" t="e">
        <f>IF(D74&lt;=0,"",D74)</f>
        <v>#DIV/0!</v>
      </c>
      <c r="Y74" s="83"/>
      <c r="Z74" s="71" t="e">
        <f t="shared" si="14"/>
        <v>#DIV/0!</v>
      </c>
      <c r="AA74" s="71"/>
    </row>
    <row r="75" spans="1:28" ht="13.5" hidden="1">
      <c r="B75" s="72" t="s">
        <v>24</v>
      </c>
      <c r="C75" s="73">
        <f t="shared" si="16"/>
        <v>15</v>
      </c>
      <c r="D75" s="132" t="e">
        <f t="shared" si="2"/>
        <v>#DIV/0!</v>
      </c>
      <c r="E75" s="132" t="e">
        <f t="shared" si="3"/>
        <v>#DIV/0!</v>
      </c>
      <c r="F75" s="75">
        <f>IF(AND(OR($F$11='Drop Down Menus'!$A$6,$F$11='Drop Down Menus'!$A$7,$F$11='Drop Down Menus'!$A$8,$F$11='Drop Down Menus'!$A$9),$W$11='Drop Down Menus'!$D$4),$W$11,0)</f>
        <v>0</v>
      </c>
      <c r="G75" s="76" t="e">
        <f t="shared" si="4"/>
        <v>#DIV/0!</v>
      </c>
      <c r="H75" s="75">
        <f>IF(AND(OR($F$11='Drop Down Menus'!$A$6,$F$11='Drop Down Menus'!$A$7,$F$11='Drop Down Menus'!$A$8,$F$11='Drop Down Menus'!$A$9),$W$11='Drop Down Menus'!$H$4,),$W$11,0)</f>
        <v>0</v>
      </c>
      <c r="I75" s="76" t="e">
        <f t="shared" si="5"/>
        <v>#DIV/0!</v>
      </c>
      <c r="J75" s="77" t="str">
        <f t="shared" si="6"/>
        <v/>
      </c>
      <c r="K75" s="78" t="e">
        <f t="shared" si="7"/>
        <v>#DIV/0!</v>
      </c>
      <c r="L75" s="79" t="e">
        <f t="shared" si="8"/>
        <v>#DIV/0!</v>
      </c>
      <c r="M75" s="79" t="e">
        <f t="shared" si="9"/>
        <v>#DIV/0!</v>
      </c>
      <c r="N75" s="75">
        <f>IF(AND(OR($F$11='Drop Down Menus'!$A$10,$F$11='Drop Down Menus'!$A$11,$F$11='Drop Down Menus'!$A$12,$F$11='Drop Down Menus'!$A$13),OR($W$11='Drop Down Menus'!$D$5,$W$11='Drop Down Menus'!$G$63,$W$11='Drop Down Menus'!$G$64)),$W$11,0)</f>
        <v>0</v>
      </c>
      <c r="O75" s="80" t="e">
        <f t="shared" si="10"/>
        <v>#DIV/0!</v>
      </c>
      <c r="P75" s="81"/>
      <c r="Q75" s="80"/>
      <c r="R75" s="80" t="str">
        <f t="shared" si="11"/>
        <v/>
      </c>
      <c r="S75" s="76" t="e">
        <f t="shared" si="12"/>
        <v>#DIV/0!</v>
      </c>
      <c r="T75" s="76"/>
      <c r="U75" s="79" t="e">
        <f t="shared" si="18"/>
        <v>#DIV/0!</v>
      </c>
      <c r="V75" s="77" t="e">
        <f t="shared" si="13"/>
        <v>#DIV/0!</v>
      </c>
      <c r="W75" s="97">
        <f t="shared" si="1"/>
        <v>15</v>
      </c>
      <c r="X75" s="83" t="e">
        <f t="shared" si="15"/>
        <v>#DIV/0!</v>
      </c>
      <c r="Y75" s="83"/>
      <c r="Z75" s="71" t="e">
        <f t="shared" si="14"/>
        <v>#DIV/0!</v>
      </c>
      <c r="AA75" s="71"/>
    </row>
    <row r="76" spans="1:28" ht="13.5" hidden="1">
      <c r="B76" s="72" t="s">
        <v>25</v>
      </c>
      <c r="C76" s="73">
        <f t="shared" si="16"/>
        <v>16</v>
      </c>
      <c r="D76" s="132" t="e">
        <f t="shared" si="2"/>
        <v>#DIV/0!</v>
      </c>
      <c r="E76" s="132" t="e">
        <f t="shared" si="3"/>
        <v>#DIV/0!</v>
      </c>
      <c r="F76" s="75">
        <f>IF(AND(OR($F$11='Drop Down Menus'!$A$6,$F$11='Drop Down Menus'!$A$7,$F$11='Drop Down Menus'!$A$8,$F$11='Drop Down Menus'!$A$9),$W$11='Drop Down Menus'!$D$4),$W$11,0)</f>
        <v>0</v>
      </c>
      <c r="G76" s="76" t="e">
        <f t="shared" si="4"/>
        <v>#DIV/0!</v>
      </c>
      <c r="H76" s="75">
        <f>IF(AND(OR($F$11='Drop Down Menus'!$A$6,$F$11='Drop Down Menus'!$A$7,$F$11='Drop Down Menus'!$A$8,$F$11='Drop Down Menus'!$A$9),$W$11='Drop Down Menus'!$H$4,),$W$11,0)</f>
        <v>0</v>
      </c>
      <c r="I76" s="76" t="e">
        <f t="shared" si="5"/>
        <v>#DIV/0!</v>
      </c>
      <c r="J76" s="77" t="str">
        <f t="shared" si="6"/>
        <v/>
      </c>
      <c r="K76" s="78" t="e">
        <f t="shared" si="7"/>
        <v>#DIV/0!</v>
      </c>
      <c r="L76" s="79" t="e">
        <f t="shared" si="8"/>
        <v>#DIV/0!</v>
      </c>
      <c r="M76" s="79" t="e">
        <f t="shared" si="9"/>
        <v>#DIV/0!</v>
      </c>
      <c r="N76" s="75">
        <f>IF(AND(OR($F$11='Drop Down Menus'!$A$10,$F$11='Drop Down Menus'!$A$11,$F$11='Drop Down Menus'!$A$12,$F$11='Drop Down Menus'!$A$13),OR($W$11='Drop Down Menus'!$D$5,$W$11='Drop Down Menus'!$G$63,$W$11='Drop Down Menus'!$G$64)),$W$11,0)</f>
        <v>0</v>
      </c>
      <c r="O76" s="80" t="e">
        <f t="shared" si="10"/>
        <v>#DIV/0!</v>
      </c>
      <c r="P76" s="81"/>
      <c r="Q76" s="80"/>
      <c r="R76" s="80" t="str">
        <f t="shared" si="11"/>
        <v/>
      </c>
      <c r="S76" s="76" t="e">
        <f t="shared" si="12"/>
        <v>#DIV/0!</v>
      </c>
      <c r="T76" s="76"/>
      <c r="U76" s="79" t="e">
        <f t="shared" si="18"/>
        <v>#DIV/0!</v>
      </c>
      <c r="V76" s="77" t="e">
        <f t="shared" si="13"/>
        <v>#DIV/0!</v>
      </c>
      <c r="W76" s="97">
        <f t="shared" si="1"/>
        <v>16</v>
      </c>
      <c r="X76" s="83" t="e">
        <f t="shared" si="15"/>
        <v>#DIV/0!</v>
      </c>
      <c r="Y76" s="83"/>
      <c r="Z76" s="71" t="e">
        <f t="shared" si="14"/>
        <v>#DIV/0!</v>
      </c>
      <c r="AA76" s="71"/>
    </row>
    <row r="77" spans="1:28" ht="13.5" hidden="1">
      <c r="B77" s="72" t="s">
        <v>26</v>
      </c>
      <c r="C77" s="73">
        <f t="shared" si="16"/>
        <v>17</v>
      </c>
      <c r="D77" s="132" t="e">
        <f t="shared" si="2"/>
        <v>#DIV/0!</v>
      </c>
      <c r="E77" s="132" t="e">
        <f t="shared" si="3"/>
        <v>#DIV/0!</v>
      </c>
      <c r="F77" s="75">
        <f>IF(AND(OR($F$11='Drop Down Menus'!$A$6,$F$11='Drop Down Menus'!$A$7,$F$11='Drop Down Menus'!$A$8,$F$11='Drop Down Menus'!$A$9),$W$11='Drop Down Menus'!$D$4),$W$11,0)</f>
        <v>0</v>
      </c>
      <c r="G77" s="76" t="e">
        <f t="shared" si="4"/>
        <v>#DIV/0!</v>
      </c>
      <c r="H77" s="75">
        <f>IF(AND(OR($F$11='Drop Down Menus'!$A$6,$F$11='Drop Down Menus'!$A$7,$F$11='Drop Down Menus'!$A$8,$F$11='Drop Down Menus'!$A$9),$W$11='Drop Down Menus'!$H$4,),$W$11,0)</f>
        <v>0</v>
      </c>
      <c r="I77" s="76" t="e">
        <f t="shared" si="5"/>
        <v>#DIV/0!</v>
      </c>
      <c r="J77" s="77" t="str">
        <f t="shared" si="6"/>
        <v/>
      </c>
      <c r="K77" s="78" t="e">
        <f t="shared" si="7"/>
        <v>#DIV/0!</v>
      </c>
      <c r="L77" s="79" t="e">
        <f t="shared" si="8"/>
        <v>#DIV/0!</v>
      </c>
      <c r="M77" s="79" t="e">
        <f t="shared" si="9"/>
        <v>#DIV/0!</v>
      </c>
      <c r="N77" s="75">
        <f>IF(AND(OR($F$11='Drop Down Menus'!$A$10,$F$11='Drop Down Menus'!$A$11,$F$11='Drop Down Menus'!$A$12,$F$11='Drop Down Menus'!$A$13),OR($W$11='Drop Down Menus'!$D$5,$W$11='Drop Down Menus'!$G$63,$W$11='Drop Down Menus'!$G$64)),$W$11,0)</f>
        <v>0</v>
      </c>
      <c r="O77" s="80" t="e">
        <f t="shared" si="10"/>
        <v>#DIV/0!</v>
      </c>
      <c r="P77" s="81"/>
      <c r="Q77" s="80"/>
      <c r="R77" s="80" t="str">
        <f t="shared" si="11"/>
        <v/>
      </c>
      <c r="S77" s="76" t="e">
        <f t="shared" si="12"/>
        <v>#DIV/0!</v>
      </c>
      <c r="T77" s="76"/>
      <c r="U77" s="79" t="e">
        <f t="shared" si="18"/>
        <v>#DIV/0!</v>
      </c>
      <c r="V77" s="77" t="e">
        <f t="shared" si="13"/>
        <v>#DIV/0!</v>
      </c>
      <c r="W77" s="97">
        <f t="shared" si="1"/>
        <v>17</v>
      </c>
      <c r="X77" s="83" t="e">
        <f t="shared" si="15"/>
        <v>#DIV/0!</v>
      </c>
      <c r="Y77" s="83"/>
      <c r="Z77" s="71" t="e">
        <f t="shared" si="14"/>
        <v>#DIV/0!</v>
      </c>
      <c r="AA77" s="71"/>
    </row>
    <row r="78" spans="1:28" ht="13.5" hidden="1">
      <c r="B78" s="72" t="s">
        <v>27</v>
      </c>
      <c r="C78" s="73">
        <f t="shared" si="16"/>
        <v>18</v>
      </c>
      <c r="D78" s="132" t="e">
        <f t="shared" si="2"/>
        <v>#DIV/0!</v>
      </c>
      <c r="E78" s="132" t="e">
        <f t="shared" si="3"/>
        <v>#DIV/0!</v>
      </c>
      <c r="F78" s="75">
        <f>IF(AND(OR($F$11='Drop Down Menus'!$A$6,$F$11='Drop Down Menus'!$A$7,$F$11='Drop Down Menus'!$A$8,$F$11='Drop Down Menus'!$A$9),$W$11='Drop Down Menus'!$D$4),$W$11,0)</f>
        <v>0</v>
      </c>
      <c r="G78" s="76" t="e">
        <f t="shared" si="4"/>
        <v>#DIV/0!</v>
      </c>
      <c r="H78" s="75">
        <f>IF(AND(OR($F$11='Drop Down Menus'!$A$6,$F$11='Drop Down Menus'!$A$7,$F$11='Drop Down Menus'!$A$8,$F$11='Drop Down Menus'!$A$9),$W$11='Drop Down Menus'!$H$4,),$W$11,0)</f>
        <v>0</v>
      </c>
      <c r="I78" s="76" t="e">
        <f t="shared" si="5"/>
        <v>#DIV/0!</v>
      </c>
      <c r="J78" s="77" t="str">
        <f t="shared" si="6"/>
        <v/>
      </c>
      <c r="K78" s="78" t="e">
        <f t="shared" si="7"/>
        <v>#DIV/0!</v>
      </c>
      <c r="L78" s="79" t="e">
        <f t="shared" si="8"/>
        <v>#DIV/0!</v>
      </c>
      <c r="M78" s="79" t="e">
        <f t="shared" si="9"/>
        <v>#DIV/0!</v>
      </c>
      <c r="N78" s="75">
        <f>IF(AND(OR($F$11='Drop Down Menus'!$A$10,$F$11='Drop Down Menus'!$A$11,$F$11='Drop Down Menus'!$A$12,$F$11='Drop Down Menus'!$A$13),OR($W$11='Drop Down Menus'!$D$5,$W$11='Drop Down Menus'!$G$63,$W$11='Drop Down Menus'!$G$64)),$W$11,0)</f>
        <v>0</v>
      </c>
      <c r="O78" s="80" t="e">
        <f t="shared" si="10"/>
        <v>#DIV/0!</v>
      </c>
      <c r="P78" s="81"/>
      <c r="Q78" s="80"/>
      <c r="R78" s="80" t="str">
        <f t="shared" si="11"/>
        <v/>
      </c>
      <c r="S78" s="76" t="e">
        <f t="shared" si="12"/>
        <v>#DIV/0!</v>
      </c>
      <c r="T78" s="76"/>
      <c r="U78" s="79" t="e">
        <f t="shared" si="18"/>
        <v>#DIV/0!</v>
      </c>
      <c r="V78" s="77" t="e">
        <f t="shared" si="13"/>
        <v>#DIV/0!</v>
      </c>
      <c r="W78" s="97">
        <f t="shared" si="1"/>
        <v>18</v>
      </c>
      <c r="X78" s="83" t="e">
        <f t="shared" si="15"/>
        <v>#DIV/0!</v>
      </c>
      <c r="Y78" s="83"/>
      <c r="Z78" s="71" t="e">
        <f t="shared" si="14"/>
        <v>#DIV/0!</v>
      </c>
      <c r="AA78" s="71"/>
    </row>
    <row r="79" spans="1:28" ht="18" hidden="1" customHeight="1">
      <c r="B79" s="72" t="s">
        <v>28</v>
      </c>
      <c r="C79" s="73">
        <f t="shared" si="16"/>
        <v>19</v>
      </c>
      <c r="D79" s="132" t="e">
        <f t="shared" si="2"/>
        <v>#DIV/0!</v>
      </c>
      <c r="E79" s="132" t="e">
        <f t="shared" si="3"/>
        <v>#DIV/0!</v>
      </c>
      <c r="F79" s="75">
        <f>IF(AND(OR($F$11='Drop Down Menus'!$A$6,$F$11='Drop Down Menus'!$A$7,$F$11='Drop Down Menus'!$A$8,$F$11='Drop Down Menus'!$A$9),$W$11='Drop Down Menus'!$D$4),$W$11,0)</f>
        <v>0</v>
      </c>
      <c r="G79" s="76" t="e">
        <f t="shared" si="4"/>
        <v>#DIV/0!</v>
      </c>
      <c r="H79" s="75">
        <f>IF(AND(OR($F$11='Drop Down Menus'!$A$6,$F$11='Drop Down Menus'!$A$7,$F$11='Drop Down Menus'!$A$8,$F$11='Drop Down Menus'!$A$9),$W$11='Drop Down Menus'!$H$4,),$W$11,0)</f>
        <v>0</v>
      </c>
      <c r="I79" s="76" t="e">
        <f t="shared" si="5"/>
        <v>#DIV/0!</v>
      </c>
      <c r="J79" s="77" t="str">
        <f t="shared" si="6"/>
        <v/>
      </c>
      <c r="K79" s="78" t="e">
        <f t="shared" si="7"/>
        <v>#DIV/0!</v>
      </c>
      <c r="L79" s="79" t="e">
        <f t="shared" si="8"/>
        <v>#DIV/0!</v>
      </c>
      <c r="M79" s="79" t="e">
        <f t="shared" si="9"/>
        <v>#DIV/0!</v>
      </c>
      <c r="N79" s="75">
        <f>IF(AND(OR($F$11='Drop Down Menus'!$A$10,$F$11='Drop Down Menus'!$A$11,$F$11='Drop Down Menus'!$A$12,$F$11='Drop Down Menus'!$A$13),OR($W$11='Drop Down Menus'!$D$5,$W$11='Drop Down Menus'!$G$63,$W$11='Drop Down Menus'!$G$64)),$W$11,0)</f>
        <v>0</v>
      </c>
      <c r="O79" s="80" t="e">
        <f t="shared" si="10"/>
        <v>#DIV/0!</v>
      </c>
      <c r="P79" s="81"/>
      <c r="Q79" s="80"/>
      <c r="R79" s="80" t="str">
        <f t="shared" si="11"/>
        <v/>
      </c>
      <c r="S79" s="76" t="e">
        <f t="shared" si="12"/>
        <v>#DIV/0!</v>
      </c>
      <c r="T79" s="76"/>
      <c r="U79" s="79" t="e">
        <f t="shared" si="18"/>
        <v>#DIV/0!</v>
      </c>
      <c r="V79" s="77" t="e">
        <f t="shared" si="13"/>
        <v>#DIV/0!</v>
      </c>
      <c r="W79" s="97">
        <f t="shared" si="1"/>
        <v>19</v>
      </c>
      <c r="X79" s="83" t="e">
        <f t="shared" si="15"/>
        <v>#DIV/0!</v>
      </c>
      <c r="Y79" s="83"/>
      <c r="Z79" s="71" t="e">
        <f t="shared" si="14"/>
        <v>#DIV/0!</v>
      </c>
      <c r="AA79" s="71"/>
    </row>
    <row r="80" spans="1:28" ht="13.5" hidden="1">
      <c r="B80" s="72" t="s">
        <v>29</v>
      </c>
      <c r="C80" s="73">
        <f t="shared" si="16"/>
        <v>20</v>
      </c>
      <c r="D80" s="132" t="e">
        <f t="shared" si="2"/>
        <v>#DIV/0!</v>
      </c>
      <c r="E80" s="132" t="e">
        <f t="shared" si="3"/>
        <v>#DIV/0!</v>
      </c>
      <c r="F80" s="75">
        <f>IF(AND(OR($F$11='Drop Down Menus'!$A$6,$F$11='Drop Down Menus'!$A$7,$F$11='Drop Down Menus'!$A$8,$F$11='Drop Down Menus'!$A$9),$W$11='Drop Down Menus'!$D$4),$W$11,0)</f>
        <v>0</v>
      </c>
      <c r="G80" s="76" t="e">
        <f t="shared" si="4"/>
        <v>#DIV/0!</v>
      </c>
      <c r="H80" s="75">
        <f>IF(AND(OR($F$11='Drop Down Menus'!$A$6,$F$11='Drop Down Menus'!$A$7,$F$11='Drop Down Menus'!$A$8,$F$11='Drop Down Menus'!$A$9),$W$11='Drop Down Menus'!$H$4,),$W$11,0)</f>
        <v>0</v>
      </c>
      <c r="I80" s="76" t="e">
        <f t="shared" si="5"/>
        <v>#DIV/0!</v>
      </c>
      <c r="J80" s="77" t="str">
        <f t="shared" si="6"/>
        <v/>
      </c>
      <c r="K80" s="78" t="e">
        <f t="shared" si="7"/>
        <v>#DIV/0!</v>
      </c>
      <c r="L80" s="79" t="e">
        <f t="shared" si="8"/>
        <v>#DIV/0!</v>
      </c>
      <c r="M80" s="79" t="e">
        <f t="shared" si="9"/>
        <v>#DIV/0!</v>
      </c>
      <c r="N80" s="75">
        <f>IF(AND(OR($F$11='Drop Down Menus'!$A$10,$F$11='Drop Down Menus'!$A$11,$F$11='Drop Down Menus'!$A$12,$F$11='Drop Down Menus'!$A$13),OR($W$11='Drop Down Menus'!$D$5,$W$11='Drop Down Menus'!$G$63,$W$11='Drop Down Menus'!$G$64)),$W$11,0)</f>
        <v>0</v>
      </c>
      <c r="O80" s="80" t="e">
        <f t="shared" si="10"/>
        <v>#DIV/0!</v>
      </c>
      <c r="P80" s="81"/>
      <c r="Q80" s="80"/>
      <c r="R80" s="80" t="str">
        <f t="shared" si="11"/>
        <v/>
      </c>
      <c r="S80" s="76" t="e">
        <f t="shared" si="12"/>
        <v>#DIV/0!</v>
      </c>
      <c r="T80" s="76"/>
      <c r="U80" s="79" t="e">
        <f t="shared" si="18"/>
        <v>#DIV/0!</v>
      </c>
      <c r="V80" s="77" t="e">
        <f t="shared" si="13"/>
        <v>#DIV/0!</v>
      </c>
      <c r="W80" s="97">
        <f t="shared" si="1"/>
        <v>20</v>
      </c>
      <c r="X80" s="83" t="e">
        <f t="shared" si="15"/>
        <v>#DIV/0!</v>
      </c>
      <c r="Y80" s="83"/>
      <c r="Z80" s="99" t="e">
        <f t="shared" si="14"/>
        <v>#DIV/0!</v>
      </c>
      <c r="AA80" s="99"/>
    </row>
    <row r="81" spans="2:27" ht="13.5" hidden="1">
      <c r="B81" s="72" t="s">
        <v>30</v>
      </c>
      <c r="C81" s="73">
        <f t="shared" si="16"/>
        <v>21</v>
      </c>
      <c r="D81" s="132" t="e">
        <f t="shared" si="2"/>
        <v>#DIV/0!</v>
      </c>
      <c r="E81" s="132" t="e">
        <f t="shared" si="3"/>
        <v>#DIV/0!</v>
      </c>
      <c r="F81" s="75">
        <f>IF(AND(OR($F$11='Drop Down Menus'!$A$6,$F$11='Drop Down Menus'!$A$7,$F$11='Drop Down Menus'!$A$8,$F$11='Drop Down Menus'!$A$9),$W$11='Drop Down Menus'!$D$4),$W$11,0)</f>
        <v>0</v>
      </c>
      <c r="G81" s="76" t="e">
        <f t="shared" si="4"/>
        <v>#DIV/0!</v>
      </c>
      <c r="H81" s="75">
        <f>IF(AND(OR($F$11='Drop Down Menus'!$A$6,$F$11='Drop Down Menus'!$A$7,$F$11='Drop Down Menus'!$A$8,$F$11='Drop Down Menus'!$A$9),$W$11='Drop Down Menus'!$H$4,),$W$11,0)</f>
        <v>0</v>
      </c>
      <c r="I81" s="76" t="e">
        <f t="shared" si="5"/>
        <v>#DIV/0!</v>
      </c>
      <c r="J81" s="77" t="str">
        <f t="shared" si="6"/>
        <v/>
      </c>
      <c r="K81" s="78" t="e">
        <f t="shared" si="7"/>
        <v>#DIV/0!</v>
      </c>
      <c r="L81" s="79" t="e">
        <f t="shared" si="8"/>
        <v>#DIV/0!</v>
      </c>
      <c r="M81" s="79" t="e">
        <f t="shared" si="9"/>
        <v>#DIV/0!</v>
      </c>
      <c r="N81" s="75">
        <f>IF(AND(OR($F$11='Drop Down Menus'!$A$10,$F$11='Drop Down Menus'!$A$11,$F$11='Drop Down Menus'!$A$12,$F$11='Drop Down Menus'!$A$13),OR($W$11='Drop Down Menus'!$D$5,$W$11='Drop Down Menus'!$G$63,$W$11='Drop Down Menus'!$G$64)),$W$11,0)</f>
        <v>0</v>
      </c>
      <c r="O81" s="80" t="e">
        <f t="shared" si="10"/>
        <v>#DIV/0!</v>
      </c>
      <c r="P81" s="81"/>
      <c r="Q81" s="80"/>
      <c r="R81" s="80" t="str">
        <f t="shared" si="11"/>
        <v/>
      </c>
      <c r="S81" s="76" t="e">
        <f t="shared" si="12"/>
        <v>#DIV/0!</v>
      </c>
      <c r="T81" s="76"/>
      <c r="U81" s="79" t="e">
        <f t="shared" si="18"/>
        <v>#DIV/0!</v>
      </c>
      <c r="V81" s="77" t="e">
        <f t="shared" si="13"/>
        <v>#DIV/0!</v>
      </c>
      <c r="W81" s="97">
        <f t="shared" si="1"/>
        <v>21</v>
      </c>
      <c r="X81" s="83" t="e">
        <f t="shared" si="15"/>
        <v>#DIV/0!</v>
      </c>
      <c r="Y81" s="83"/>
      <c r="Z81" s="99" t="e">
        <f t="shared" si="14"/>
        <v>#DIV/0!</v>
      </c>
      <c r="AA81" s="99"/>
    </row>
    <row r="82" spans="2:27" ht="13.5" hidden="1">
      <c r="B82" s="72" t="s">
        <v>31</v>
      </c>
      <c r="C82" s="73">
        <f t="shared" si="16"/>
        <v>22</v>
      </c>
      <c r="D82" s="132" t="e">
        <f t="shared" si="2"/>
        <v>#DIV/0!</v>
      </c>
      <c r="E82" s="132" t="e">
        <f t="shared" si="3"/>
        <v>#DIV/0!</v>
      </c>
      <c r="F82" s="75">
        <f>IF(AND(OR($F$11='Drop Down Menus'!$A$6,$F$11='Drop Down Menus'!$A$7,$F$11='Drop Down Menus'!$A$8,$F$11='Drop Down Menus'!$A$9),$W$11='Drop Down Menus'!$D$4),$W$11,0)</f>
        <v>0</v>
      </c>
      <c r="G82" s="76" t="e">
        <f t="shared" si="4"/>
        <v>#DIV/0!</v>
      </c>
      <c r="H82" s="75">
        <f>IF(AND(OR($F$11='Drop Down Menus'!$A$6,$F$11='Drop Down Menus'!$A$7,$F$11='Drop Down Menus'!$A$8,$F$11='Drop Down Menus'!$A$9),$W$11='Drop Down Menus'!$H$4,),$W$11,0)</f>
        <v>0</v>
      </c>
      <c r="I82" s="76" t="e">
        <f t="shared" si="5"/>
        <v>#DIV/0!</v>
      </c>
      <c r="J82" s="77" t="str">
        <f t="shared" si="6"/>
        <v/>
      </c>
      <c r="K82" s="78" t="e">
        <f t="shared" si="7"/>
        <v>#DIV/0!</v>
      </c>
      <c r="L82" s="79" t="e">
        <f t="shared" si="8"/>
        <v>#DIV/0!</v>
      </c>
      <c r="M82" s="79" t="e">
        <f t="shared" si="9"/>
        <v>#DIV/0!</v>
      </c>
      <c r="N82" s="75">
        <f>IF(AND(OR($F$11='Drop Down Menus'!$A$10,$F$11='Drop Down Menus'!$A$11,$F$11='Drop Down Menus'!$A$12,$F$11='Drop Down Menus'!$A$13),OR($W$11='Drop Down Menus'!$D$5,$W$11='Drop Down Menus'!$G$63,$W$11='Drop Down Menus'!$G$64)),$W$11,0)</f>
        <v>0</v>
      </c>
      <c r="O82" s="80" t="e">
        <f t="shared" si="10"/>
        <v>#DIV/0!</v>
      </c>
      <c r="P82" s="81"/>
      <c r="Q82" s="80"/>
      <c r="R82" s="80" t="str">
        <f t="shared" si="11"/>
        <v/>
      </c>
      <c r="S82" s="76" t="e">
        <f t="shared" si="12"/>
        <v>#DIV/0!</v>
      </c>
      <c r="T82" s="76"/>
      <c r="U82" s="79" t="e">
        <f t="shared" si="18"/>
        <v>#DIV/0!</v>
      </c>
      <c r="V82" s="77" t="e">
        <f t="shared" si="13"/>
        <v>#DIV/0!</v>
      </c>
      <c r="W82" s="97">
        <f t="shared" si="1"/>
        <v>22</v>
      </c>
      <c r="X82" s="83" t="e">
        <f t="shared" si="15"/>
        <v>#DIV/0!</v>
      </c>
      <c r="Y82" s="83"/>
      <c r="Z82" s="99" t="e">
        <f t="shared" si="14"/>
        <v>#DIV/0!</v>
      </c>
      <c r="AA82" s="99"/>
    </row>
    <row r="83" spans="2:27" ht="13.5" hidden="1">
      <c r="B83" s="72" t="s">
        <v>32</v>
      </c>
      <c r="C83" s="73">
        <f t="shared" si="16"/>
        <v>23</v>
      </c>
      <c r="D83" s="132" t="e">
        <f t="shared" si="2"/>
        <v>#DIV/0!</v>
      </c>
      <c r="E83" s="132" t="e">
        <f t="shared" si="3"/>
        <v>#DIV/0!</v>
      </c>
      <c r="F83" s="75">
        <f>IF(AND(OR($F$11='Drop Down Menus'!$A$6,$F$11='Drop Down Menus'!$A$7,$F$11='Drop Down Menus'!$A$8,$F$11='Drop Down Menus'!$A$9),$W$11='Drop Down Menus'!$D$4),$W$11,0)</f>
        <v>0</v>
      </c>
      <c r="G83" s="76" t="e">
        <f t="shared" si="4"/>
        <v>#DIV/0!</v>
      </c>
      <c r="H83" s="75">
        <f>IF(AND(OR($F$11='Drop Down Menus'!$A$6,$F$11='Drop Down Menus'!$A$7,$F$11='Drop Down Menus'!$A$8,$F$11='Drop Down Menus'!$A$9),$W$11='Drop Down Menus'!$H$4,),$W$11,0)</f>
        <v>0</v>
      </c>
      <c r="I83" s="76" t="e">
        <f t="shared" si="5"/>
        <v>#DIV/0!</v>
      </c>
      <c r="J83" s="77" t="str">
        <f t="shared" si="6"/>
        <v/>
      </c>
      <c r="K83" s="78" t="e">
        <f t="shared" si="7"/>
        <v>#DIV/0!</v>
      </c>
      <c r="L83" s="79" t="e">
        <f t="shared" si="8"/>
        <v>#DIV/0!</v>
      </c>
      <c r="M83" s="79" t="e">
        <f t="shared" si="9"/>
        <v>#DIV/0!</v>
      </c>
      <c r="N83" s="75">
        <f>IF(AND(OR($F$11='Drop Down Menus'!$A$10,$F$11='Drop Down Menus'!$A$11,$F$11='Drop Down Menus'!$A$12,$F$11='Drop Down Menus'!$A$13),OR($W$11='Drop Down Menus'!$D$5,$W$11='Drop Down Menus'!$G$63,$W$11='Drop Down Menus'!$G$64)),$W$11,0)</f>
        <v>0</v>
      </c>
      <c r="O83" s="80" t="e">
        <f t="shared" si="10"/>
        <v>#DIV/0!</v>
      </c>
      <c r="P83" s="81"/>
      <c r="Q83" s="80"/>
      <c r="R83" s="80" t="str">
        <f t="shared" si="11"/>
        <v/>
      </c>
      <c r="S83" s="76" t="e">
        <f t="shared" si="12"/>
        <v>#DIV/0!</v>
      </c>
      <c r="T83" s="76"/>
      <c r="U83" s="79" t="e">
        <f t="shared" si="18"/>
        <v>#DIV/0!</v>
      </c>
      <c r="V83" s="77" t="e">
        <f t="shared" si="13"/>
        <v>#DIV/0!</v>
      </c>
      <c r="W83" s="97">
        <f t="shared" si="1"/>
        <v>23</v>
      </c>
      <c r="X83" s="83" t="e">
        <f t="shared" si="15"/>
        <v>#DIV/0!</v>
      </c>
      <c r="Y83" s="83"/>
      <c r="Z83" s="99" t="e">
        <f t="shared" si="14"/>
        <v>#DIV/0!</v>
      </c>
      <c r="AA83" s="99"/>
    </row>
    <row r="84" spans="2:27" ht="13.5" hidden="1">
      <c r="B84" s="72" t="s">
        <v>33</v>
      </c>
      <c r="C84" s="73">
        <f t="shared" si="16"/>
        <v>24</v>
      </c>
      <c r="D84" s="132" t="e">
        <f t="shared" si="2"/>
        <v>#DIV/0!</v>
      </c>
      <c r="E84" s="132" t="e">
        <f t="shared" si="3"/>
        <v>#DIV/0!</v>
      </c>
      <c r="F84" s="75">
        <f>IF(AND(OR($F$11='Drop Down Menus'!$A$6,$F$11='Drop Down Menus'!$A$7,$F$11='Drop Down Menus'!$A$8,$F$11='Drop Down Menus'!$A$9),$W$11='Drop Down Menus'!$D$4),$W$11,0)</f>
        <v>0</v>
      </c>
      <c r="G84" s="76" t="e">
        <f t="shared" si="4"/>
        <v>#DIV/0!</v>
      </c>
      <c r="H84" s="75">
        <f>IF(AND(OR($F$11='Drop Down Menus'!$A$6,$F$11='Drop Down Menus'!$A$7,$F$11='Drop Down Menus'!$A$8,$F$11='Drop Down Menus'!$A$9),$W$11='Drop Down Menus'!$H$4,),$W$11,0)</f>
        <v>0</v>
      </c>
      <c r="I84" s="76" t="e">
        <f t="shared" si="5"/>
        <v>#DIV/0!</v>
      </c>
      <c r="J84" s="77" t="str">
        <f t="shared" si="6"/>
        <v/>
      </c>
      <c r="K84" s="78" t="e">
        <f t="shared" si="7"/>
        <v>#DIV/0!</v>
      </c>
      <c r="L84" s="79" t="e">
        <f t="shared" si="8"/>
        <v>#DIV/0!</v>
      </c>
      <c r="M84" s="79" t="e">
        <f t="shared" si="9"/>
        <v>#DIV/0!</v>
      </c>
      <c r="N84" s="75">
        <f>IF(AND(OR($F$11='Drop Down Menus'!$A$10,$F$11='Drop Down Menus'!$A$11,$F$11='Drop Down Menus'!$A$12,$F$11='Drop Down Menus'!$A$13),OR($W$11='Drop Down Menus'!$D$5,$W$11='Drop Down Menus'!$G$63,$W$11='Drop Down Menus'!$G$64)),$W$11,0)</f>
        <v>0</v>
      </c>
      <c r="O84" s="80" t="e">
        <f t="shared" si="10"/>
        <v>#DIV/0!</v>
      </c>
      <c r="P84" s="81"/>
      <c r="Q84" s="80"/>
      <c r="R84" s="80" t="str">
        <f t="shared" si="11"/>
        <v/>
      </c>
      <c r="S84" s="76" t="e">
        <f t="shared" si="12"/>
        <v>#DIV/0!</v>
      </c>
      <c r="T84" s="76"/>
      <c r="U84" s="79" t="e">
        <f t="shared" si="18"/>
        <v>#DIV/0!</v>
      </c>
      <c r="V84" s="77" t="e">
        <f t="shared" si="13"/>
        <v>#DIV/0!</v>
      </c>
      <c r="W84" s="97">
        <f t="shared" si="1"/>
        <v>24</v>
      </c>
      <c r="X84" s="83" t="e">
        <f t="shared" si="15"/>
        <v>#DIV/0!</v>
      </c>
      <c r="Y84" s="83"/>
      <c r="Z84" s="99" t="e">
        <f t="shared" si="14"/>
        <v>#DIV/0!</v>
      </c>
      <c r="AA84" s="99"/>
    </row>
    <row r="85" spans="2:27" ht="13.5" hidden="1">
      <c r="B85" s="72" t="s">
        <v>34</v>
      </c>
      <c r="C85" s="73">
        <f t="shared" si="16"/>
        <v>25</v>
      </c>
      <c r="D85" s="132" t="e">
        <f t="shared" si="2"/>
        <v>#DIV/0!</v>
      </c>
      <c r="E85" s="132" t="e">
        <f t="shared" si="3"/>
        <v>#DIV/0!</v>
      </c>
      <c r="F85" s="75">
        <f>IF(AND(OR($F$11='Drop Down Menus'!$A$6,$F$11='Drop Down Menus'!$A$7,$F$11='Drop Down Menus'!$A$8,$F$11='Drop Down Menus'!$A$9),$W$11='Drop Down Menus'!$D$4),$W$11,0)</f>
        <v>0</v>
      </c>
      <c r="G85" s="76" t="e">
        <f t="shared" si="4"/>
        <v>#DIV/0!</v>
      </c>
      <c r="H85" s="75">
        <f>IF(AND(OR($F$11='Drop Down Menus'!$A$6,$F$11='Drop Down Menus'!$A$7,$F$11='Drop Down Menus'!$A$8,$F$11='Drop Down Menus'!$A$9),$W$11='Drop Down Menus'!$H$4,),$W$11,0)</f>
        <v>0</v>
      </c>
      <c r="I85" s="76" t="e">
        <f t="shared" si="5"/>
        <v>#DIV/0!</v>
      </c>
      <c r="J85" s="77" t="str">
        <f t="shared" si="6"/>
        <v/>
      </c>
      <c r="K85" s="78" t="e">
        <f t="shared" si="7"/>
        <v>#DIV/0!</v>
      </c>
      <c r="L85" s="79" t="e">
        <f t="shared" si="8"/>
        <v>#DIV/0!</v>
      </c>
      <c r="M85" s="79" t="e">
        <f t="shared" si="9"/>
        <v>#DIV/0!</v>
      </c>
      <c r="N85" s="75">
        <f>IF(AND(OR($F$11='Drop Down Menus'!$A$10,$F$11='Drop Down Menus'!$A$11,$F$11='Drop Down Menus'!$A$12,$F$11='Drop Down Menus'!$A$13),OR($W$11='Drop Down Menus'!$D$5,$W$11='Drop Down Menus'!$G$63,$W$11='Drop Down Menus'!$G$64)),$W$11,0)</f>
        <v>0</v>
      </c>
      <c r="O85" s="80" t="e">
        <f t="shared" si="10"/>
        <v>#DIV/0!</v>
      </c>
      <c r="P85" s="81"/>
      <c r="Q85" s="80"/>
      <c r="R85" s="80" t="str">
        <f t="shared" si="11"/>
        <v/>
      </c>
      <c r="S85" s="76" t="e">
        <f t="shared" si="12"/>
        <v>#DIV/0!</v>
      </c>
      <c r="T85" s="76"/>
      <c r="U85" s="79" t="e">
        <f t="shared" si="18"/>
        <v>#DIV/0!</v>
      </c>
      <c r="V85" s="77" t="e">
        <f t="shared" si="13"/>
        <v>#DIV/0!</v>
      </c>
      <c r="W85" s="97">
        <f t="shared" si="1"/>
        <v>25</v>
      </c>
      <c r="X85" s="83" t="e">
        <f t="shared" si="15"/>
        <v>#DIV/0!</v>
      </c>
      <c r="Y85" s="83"/>
      <c r="Z85" s="99" t="e">
        <f t="shared" si="14"/>
        <v>#DIV/0!</v>
      </c>
      <c r="AA85" s="99"/>
    </row>
    <row r="86" spans="2:27" ht="13.5" hidden="1">
      <c r="B86" s="72" t="s">
        <v>35</v>
      </c>
      <c r="C86" s="73">
        <f t="shared" si="16"/>
        <v>26</v>
      </c>
      <c r="D86" s="132" t="e">
        <f t="shared" si="2"/>
        <v>#DIV/0!</v>
      </c>
      <c r="E86" s="132" t="e">
        <f t="shared" si="3"/>
        <v>#DIV/0!</v>
      </c>
      <c r="F86" s="75">
        <f>IF(AND(OR($F$11='Drop Down Menus'!$A$6,$F$11='Drop Down Menus'!$A$7,$F$11='Drop Down Menus'!$A$8,$F$11='Drop Down Menus'!$A$9),$W$11='Drop Down Menus'!$D$4),$W$11,0)</f>
        <v>0</v>
      </c>
      <c r="G86" s="76" t="e">
        <f t="shared" si="4"/>
        <v>#DIV/0!</v>
      </c>
      <c r="H86" s="75">
        <f>IF(AND(OR($F$11='Drop Down Menus'!$A$6,$F$11='Drop Down Menus'!$A$7,$F$11='Drop Down Menus'!$A$8,$F$11='Drop Down Menus'!$A$9),$W$11='Drop Down Menus'!$H$4,),$W$11,0)</f>
        <v>0</v>
      </c>
      <c r="I86" s="76" t="e">
        <f t="shared" si="5"/>
        <v>#DIV/0!</v>
      </c>
      <c r="J86" s="77" t="str">
        <f t="shared" si="6"/>
        <v/>
      </c>
      <c r="K86" s="78" t="e">
        <f t="shared" si="7"/>
        <v>#DIV/0!</v>
      </c>
      <c r="L86" s="79" t="e">
        <f t="shared" si="8"/>
        <v>#DIV/0!</v>
      </c>
      <c r="M86" s="79" t="e">
        <f t="shared" si="9"/>
        <v>#DIV/0!</v>
      </c>
      <c r="N86" s="75">
        <f>IF(AND(OR($F$11='Drop Down Menus'!$A$10,$F$11='Drop Down Menus'!$A$11,$F$11='Drop Down Menus'!$A$12,$F$11='Drop Down Menus'!$A$13),OR($W$11='Drop Down Menus'!$D$5,$W$11='Drop Down Menus'!$G$63,$W$11='Drop Down Menus'!$G$64)),$W$11,0)</f>
        <v>0</v>
      </c>
      <c r="O86" s="80" t="e">
        <f t="shared" si="10"/>
        <v>#DIV/0!</v>
      </c>
      <c r="P86" s="81"/>
      <c r="Q86" s="80"/>
      <c r="R86" s="80" t="str">
        <f t="shared" si="11"/>
        <v/>
      </c>
      <c r="S86" s="76" t="e">
        <f t="shared" si="12"/>
        <v>#DIV/0!</v>
      </c>
      <c r="T86" s="76"/>
      <c r="U86" s="79" t="e">
        <f t="shared" si="18"/>
        <v>#DIV/0!</v>
      </c>
      <c r="V86" s="77" t="e">
        <f t="shared" si="13"/>
        <v>#DIV/0!</v>
      </c>
      <c r="W86" s="97">
        <f t="shared" si="1"/>
        <v>26</v>
      </c>
      <c r="X86" s="83" t="e">
        <f t="shared" si="15"/>
        <v>#DIV/0!</v>
      </c>
      <c r="Y86" s="83"/>
      <c r="Z86" s="99" t="e">
        <f t="shared" si="14"/>
        <v>#DIV/0!</v>
      </c>
      <c r="AA86" s="99"/>
    </row>
    <row r="87" spans="2:27" ht="13.5" hidden="1">
      <c r="B87" s="72" t="s">
        <v>36</v>
      </c>
      <c r="C87" s="73">
        <f t="shared" si="16"/>
        <v>27</v>
      </c>
      <c r="D87" s="132" t="e">
        <f t="shared" si="2"/>
        <v>#DIV/0!</v>
      </c>
      <c r="E87" s="132" t="e">
        <f t="shared" si="3"/>
        <v>#DIV/0!</v>
      </c>
      <c r="F87" s="75">
        <f>IF(AND(OR($F$11='Drop Down Menus'!$A$6,$F$11='Drop Down Menus'!$A$7,$F$11='Drop Down Menus'!$A$8,$F$11='Drop Down Menus'!$A$9),$W$11='Drop Down Menus'!$D$4),$W$11,0)</f>
        <v>0</v>
      </c>
      <c r="G87" s="76" t="e">
        <f t="shared" si="4"/>
        <v>#DIV/0!</v>
      </c>
      <c r="H87" s="75">
        <f>IF(AND(OR($F$11='Drop Down Menus'!$A$6,$F$11='Drop Down Menus'!$A$7,$F$11='Drop Down Menus'!$A$8,$F$11='Drop Down Menus'!$A$9),$W$11='Drop Down Menus'!$H$4,),$W$11,0)</f>
        <v>0</v>
      </c>
      <c r="I87" s="76" t="e">
        <f t="shared" si="5"/>
        <v>#DIV/0!</v>
      </c>
      <c r="J87" s="77" t="str">
        <f t="shared" si="6"/>
        <v/>
      </c>
      <c r="K87" s="78" t="e">
        <f t="shared" si="7"/>
        <v>#DIV/0!</v>
      </c>
      <c r="L87" s="79" t="e">
        <f t="shared" si="8"/>
        <v>#DIV/0!</v>
      </c>
      <c r="M87" s="79" t="e">
        <f t="shared" si="9"/>
        <v>#DIV/0!</v>
      </c>
      <c r="N87" s="75">
        <f>IF(AND(OR($F$11='Drop Down Menus'!$A$10,$F$11='Drop Down Menus'!$A$11,$F$11='Drop Down Menus'!$A$12,$F$11='Drop Down Menus'!$A$13),OR($W$11='Drop Down Menus'!$D$5,$W$11='Drop Down Menus'!$G$63,$W$11='Drop Down Menus'!$G$64)),$W$11,0)</f>
        <v>0</v>
      </c>
      <c r="O87" s="80" t="e">
        <f t="shared" si="10"/>
        <v>#DIV/0!</v>
      </c>
      <c r="P87" s="81"/>
      <c r="Q87" s="80"/>
      <c r="R87" s="80" t="str">
        <f t="shared" si="11"/>
        <v/>
      </c>
      <c r="S87" s="76" t="e">
        <f t="shared" si="12"/>
        <v>#DIV/0!</v>
      </c>
      <c r="T87" s="76"/>
      <c r="U87" s="79" t="e">
        <f t="shared" si="18"/>
        <v>#DIV/0!</v>
      </c>
      <c r="V87" s="77" t="e">
        <f t="shared" si="13"/>
        <v>#DIV/0!</v>
      </c>
      <c r="W87" s="97">
        <f t="shared" si="1"/>
        <v>27</v>
      </c>
      <c r="X87" s="83" t="e">
        <f t="shared" si="15"/>
        <v>#DIV/0!</v>
      </c>
      <c r="Y87" s="83"/>
      <c r="Z87" s="99" t="e">
        <f t="shared" si="14"/>
        <v>#DIV/0!</v>
      </c>
      <c r="AA87" s="99"/>
    </row>
    <row r="88" spans="2:27" ht="13.5" hidden="1">
      <c r="B88" s="72" t="s">
        <v>37</v>
      </c>
      <c r="C88" s="73">
        <f t="shared" si="16"/>
        <v>28</v>
      </c>
      <c r="D88" s="132" t="e">
        <f t="shared" si="2"/>
        <v>#DIV/0!</v>
      </c>
      <c r="E88" s="132" t="e">
        <f t="shared" si="3"/>
        <v>#DIV/0!</v>
      </c>
      <c r="F88" s="75">
        <f>IF(AND(OR($F$11='Drop Down Menus'!$A$6,$F$11='Drop Down Menus'!$A$7,$F$11='Drop Down Menus'!$A$8,$F$11='Drop Down Menus'!$A$9),$W$11='Drop Down Menus'!$D$4),$W$11,0)</f>
        <v>0</v>
      </c>
      <c r="G88" s="76" t="e">
        <f t="shared" si="4"/>
        <v>#DIV/0!</v>
      </c>
      <c r="H88" s="75">
        <f>IF(AND(OR($F$11='Drop Down Menus'!$A$6,$F$11='Drop Down Menus'!$A$7,$F$11='Drop Down Menus'!$A$8,$F$11='Drop Down Menus'!$A$9),$W$11='Drop Down Menus'!$H$4,),$W$11,0)</f>
        <v>0</v>
      </c>
      <c r="I88" s="76" t="e">
        <f t="shared" si="5"/>
        <v>#DIV/0!</v>
      </c>
      <c r="J88" s="77" t="str">
        <f t="shared" si="6"/>
        <v/>
      </c>
      <c r="K88" s="78" t="e">
        <f t="shared" si="7"/>
        <v>#DIV/0!</v>
      </c>
      <c r="L88" s="79" t="e">
        <f t="shared" si="8"/>
        <v>#DIV/0!</v>
      </c>
      <c r="M88" s="79" t="e">
        <f t="shared" si="9"/>
        <v>#DIV/0!</v>
      </c>
      <c r="N88" s="75">
        <f>IF(AND(OR($F$11='Drop Down Menus'!$A$10,$F$11='Drop Down Menus'!$A$11,$F$11='Drop Down Menus'!$A$12,$F$11='Drop Down Menus'!$A$13),OR($W$11='Drop Down Menus'!$D$5,$W$11='Drop Down Menus'!$G$63,$W$11='Drop Down Menus'!$G$64)),$W$11,0)</f>
        <v>0</v>
      </c>
      <c r="O88" s="80" t="e">
        <f t="shared" si="10"/>
        <v>#DIV/0!</v>
      </c>
      <c r="P88" s="81"/>
      <c r="Q88" s="80"/>
      <c r="R88" s="80" t="str">
        <f t="shared" si="11"/>
        <v/>
      </c>
      <c r="S88" s="76" t="e">
        <f t="shared" si="12"/>
        <v>#DIV/0!</v>
      </c>
      <c r="T88" s="76"/>
      <c r="U88" s="79" t="e">
        <f t="shared" si="18"/>
        <v>#DIV/0!</v>
      </c>
      <c r="V88" s="77" t="e">
        <f t="shared" si="13"/>
        <v>#DIV/0!</v>
      </c>
      <c r="W88" s="97">
        <f t="shared" si="1"/>
        <v>28</v>
      </c>
      <c r="X88" s="83" t="e">
        <f t="shared" si="15"/>
        <v>#DIV/0!</v>
      </c>
      <c r="Y88" s="83"/>
      <c r="Z88" s="99" t="e">
        <f t="shared" si="14"/>
        <v>#DIV/0!</v>
      </c>
      <c r="AA88" s="99"/>
    </row>
    <row r="89" spans="2:27" ht="13.5" hidden="1">
      <c r="B89" s="72" t="s">
        <v>38</v>
      </c>
      <c r="C89" s="73">
        <f t="shared" si="16"/>
        <v>29</v>
      </c>
      <c r="D89" s="132" t="e">
        <f t="shared" si="2"/>
        <v>#DIV/0!</v>
      </c>
      <c r="E89" s="132" t="e">
        <f t="shared" si="3"/>
        <v>#DIV/0!</v>
      </c>
      <c r="F89" s="75">
        <f>IF(AND(OR($F$11='Drop Down Menus'!$A$6,$F$11='Drop Down Menus'!$A$7,$F$11='Drop Down Menus'!$A$8,$F$11='Drop Down Menus'!$A$9),$W$11='Drop Down Menus'!$D$4),$W$11,0)</f>
        <v>0</v>
      </c>
      <c r="G89" s="76" t="e">
        <f t="shared" si="4"/>
        <v>#DIV/0!</v>
      </c>
      <c r="H89" s="75">
        <f>IF(AND(OR($F$11='Drop Down Menus'!$A$6,$F$11='Drop Down Menus'!$A$7,$F$11='Drop Down Menus'!$A$8,$F$11='Drop Down Menus'!$A$9),$W$11='Drop Down Menus'!$H$4,),$W$11,0)</f>
        <v>0</v>
      </c>
      <c r="I89" s="76" t="e">
        <f t="shared" si="5"/>
        <v>#DIV/0!</v>
      </c>
      <c r="J89" s="77" t="str">
        <f t="shared" si="6"/>
        <v/>
      </c>
      <c r="K89" s="78" t="e">
        <f t="shared" si="7"/>
        <v>#DIV/0!</v>
      </c>
      <c r="L89" s="79" t="e">
        <f t="shared" si="8"/>
        <v>#DIV/0!</v>
      </c>
      <c r="M89" s="79" t="e">
        <f t="shared" si="9"/>
        <v>#DIV/0!</v>
      </c>
      <c r="N89" s="75">
        <f>IF(AND(OR($F$11='Drop Down Menus'!$A$10,$F$11='Drop Down Menus'!$A$11,$F$11='Drop Down Menus'!$A$12,$F$11='Drop Down Menus'!$A$13),OR($W$11='Drop Down Menus'!$D$5,$W$11='Drop Down Menus'!$G$63,$W$11='Drop Down Menus'!$G$64)),$W$11,0)</f>
        <v>0</v>
      </c>
      <c r="O89" s="80" t="e">
        <f t="shared" si="10"/>
        <v>#DIV/0!</v>
      </c>
      <c r="P89" s="81"/>
      <c r="Q89" s="80"/>
      <c r="R89" s="80" t="str">
        <f t="shared" si="11"/>
        <v/>
      </c>
      <c r="S89" s="76" t="e">
        <f t="shared" si="12"/>
        <v>#DIV/0!</v>
      </c>
      <c r="T89" s="76"/>
      <c r="U89" s="79" t="e">
        <f t="shared" si="18"/>
        <v>#DIV/0!</v>
      </c>
      <c r="V89" s="77" t="e">
        <f t="shared" si="13"/>
        <v>#DIV/0!</v>
      </c>
      <c r="W89" s="97">
        <f t="shared" si="1"/>
        <v>29</v>
      </c>
      <c r="X89" s="83" t="e">
        <f t="shared" si="15"/>
        <v>#DIV/0!</v>
      </c>
      <c r="Y89" s="83"/>
      <c r="Z89" s="99" t="e">
        <f t="shared" si="14"/>
        <v>#DIV/0!</v>
      </c>
      <c r="AA89" s="99"/>
    </row>
    <row r="90" spans="2:27" ht="13.5" hidden="1">
      <c r="B90" s="72" t="s">
        <v>39</v>
      </c>
      <c r="C90" s="73">
        <f t="shared" si="16"/>
        <v>30</v>
      </c>
      <c r="D90" s="132" t="e">
        <f t="shared" si="2"/>
        <v>#DIV/0!</v>
      </c>
      <c r="E90" s="132" t="e">
        <f t="shared" si="3"/>
        <v>#DIV/0!</v>
      </c>
      <c r="F90" s="75">
        <f>IF(AND(OR($F$11='Drop Down Menus'!$A$6,$F$11='Drop Down Menus'!$A$7,$F$11='Drop Down Menus'!$A$8,$F$11='Drop Down Menus'!$A$9),$W$11='Drop Down Menus'!$D$4),$W$11,0)</f>
        <v>0</v>
      </c>
      <c r="G90" s="76" t="e">
        <f t="shared" si="4"/>
        <v>#DIV/0!</v>
      </c>
      <c r="H90" s="75">
        <f>IF(AND(OR($F$11='Drop Down Menus'!$A$6,$F$11='Drop Down Menus'!$A$7,$F$11='Drop Down Menus'!$A$8,$F$11='Drop Down Menus'!$A$9),$W$11='Drop Down Menus'!$H$4,),$W$11,0)</f>
        <v>0</v>
      </c>
      <c r="I90" s="76" t="e">
        <f t="shared" si="5"/>
        <v>#DIV/0!</v>
      </c>
      <c r="J90" s="77" t="str">
        <f t="shared" si="6"/>
        <v/>
      </c>
      <c r="K90" s="78" t="e">
        <f t="shared" si="7"/>
        <v>#DIV/0!</v>
      </c>
      <c r="L90" s="79" t="e">
        <f t="shared" si="8"/>
        <v>#DIV/0!</v>
      </c>
      <c r="M90" s="79" t="e">
        <f t="shared" si="9"/>
        <v>#DIV/0!</v>
      </c>
      <c r="N90" s="75">
        <f>IF(AND(OR($F$11='Drop Down Menus'!$A$10,$F$11='Drop Down Menus'!$A$11,$F$11='Drop Down Menus'!$A$12,$F$11='Drop Down Menus'!$A$13),OR($W$11='Drop Down Menus'!$D$5,$W$11='Drop Down Menus'!$G$63,$W$11='Drop Down Menus'!$G$64)),$W$11,0)</f>
        <v>0</v>
      </c>
      <c r="O90" s="80" t="e">
        <f t="shared" si="10"/>
        <v>#DIV/0!</v>
      </c>
      <c r="P90" s="81"/>
      <c r="Q90" s="80"/>
      <c r="R90" s="80" t="str">
        <f t="shared" si="11"/>
        <v/>
      </c>
      <c r="S90" s="76" t="e">
        <f t="shared" si="12"/>
        <v>#DIV/0!</v>
      </c>
      <c r="T90" s="76"/>
      <c r="U90" s="79" t="e">
        <f t="shared" si="18"/>
        <v>#DIV/0!</v>
      </c>
      <c r="V90" s="77" t="e">
        <f t="shared" si="13"/>
        <v>#DIV/0!</v>
      </c>
      <c r="W90" s="97">
        <f t="shared" si="1"/>
        <v>30</v>
      </c>
      <c r="X90" s="83" t="e">
        <f t="shared" si="15"/>
        <v>#DIV/0!</v>
      </c>
      <c r="Y90" s="83"/>
      <c r="Z90" s="99" t="e">
        <f t="shared" si="14"/>
        <v>#DIV/0!</v>
      </c>
      <c r="AA90" s="99"/>
    </row>
    <row r="91" spans="2:27" ht="13.5" hidden="1">
      <c r="B91" s="72" t="s">
        <v>40</v>
      </c>
      <c r="C91" s="73">
        <f t="shared" si="16"/>
        <v>31</v>
      </c>
      <c r="D91" s="132" t="e">
        <f t="shared" si="2"/>
        <v>#DIV/0!</v>
      </c>
      <c r="E91" s="132" t="e">
        <f t="shared" si="3"/>
        <v>#DIV/0!</v>
      </c>
      <c r="F91" s="75">
        <f>IF(AND(OR($F$11='Drop Down Menus'!$A$6,$F$11='Drop Down Menus'!$A$7,$F$11='Drop Down Menus'!$A$8,$F$11='Drop Down Menus'!$A$9),$W$11='Drop Down Menus'!$D$4),$W$11,0)</f>
        <v>0</v>
      </c>
      <c r="G91" s="76" t="e">
        <f t="shared" si="4"/>
        <v>#DIV/0!</v>
      </c>
      <c r="H91" s="75">
        <f>IF(AND(OR($F$11='Drop Down Menus'!$A$6,$F$11='Drop Down Menus'!$A$7,$F$11='Drop Down Menus'!$A$8,$F$11='Drop Down Menus'!$A$9),$W$11='Drop Down Menus'!$H$4,),$W$11,0)</f>
        <v>0</v>
      </c>
      <c r="I91" s="76" t="e">
        <f t="shared" si="5"/>
        <v>#DIV/0!</v>
      </c>
      <c r="J91" s="77" t="str">
        <f t="shared" si="6"/>
        <v/>
      </c>
      <c r="K91" s="78" t="e">
        <f t="shared" si="7"/>
        <v>#DIV/0!</v>
      </c>
      <c r="L91" s="79" t="e">
        <f t="shared" si="8"/>
        <v>#DIV/0!</v>
      </c>
      <c r="M91" s="79" t="e">
        <f t="shared" si="9"/>
        <v>#DIV/0!</v>
      </c>
      <c r="N91" s="75">
        <f>IF(AND(OR($F$11='Drop Down Menus'!$A$10,$F$11='Drop Down Menus'!$A$11,$F$11='Drop Down Menus'!$A$12,$F$11='Drop Down Menus'!$A$13),OR($W$11='Drop Down Menus'!$D$5,$W$11='Drop Down Menus'!$G$63,$W$11='Drop Down Menus'!$G$64)),$W$11,0)</f>
        <v>0</v>
      </c>
      <c r="O91" s="80" t="e">
        <f t="shared" si="10"/>
        <v>#DIV/0!</v>
      </c>
      <c r="P91" s="81"/>
      <c r="Q91" s="80"/>
      <c r="R91" s="80" t="str">
        <f t="shared" si="11"/>
        <v/>
      </c>
      <c r="S91" s="76" t="e">
        <f t="shared" si="12"/>
        <v>#DIV/0!</v>
      </c>
      <c r="T91" s="76"/>
      <c r="U91" s="79" t="e">
        <f t="shared" si="18"/>
        <v>#DIV/0!</v>
      </c>
      <c r="V91" s="77" t="e">
        <f t="shared" si="13"/>
        <v>#DIV/0!</v>
      </c>
      <c r="W91" s="97">
        <f t="shared" si="1"/>
        <v>31</v>
      </c>
      <c r="X91" s="83" t="e">
        <f t="shared" si="15"/>
        <v>#DIV/0!</v>
      </c>
      <c r="Y91" s="83"/>
      <c r="Z91" s="99" t="e">
        <f t="shared" si="14"/>
        <v>#DIV/0!</v>
      </c>
      <c r="AA91" s="99"/>
    </row>
    <row r="92" spans="2:27" ht="13.5" hidden="1">
      <c r="B92" s="72" t="s">
        <v>41</v>
      </c>
      <c r="C92" s="73">
        <f t="shared" si="16"/>
        <v>32</v>
      </c>
      <c r="D92" s="132" t="e">
        <f t="shared" si="2"/>
        <v>#DIV/0!</v>
      </c>
      <c r="E92" s="132" t="e">
        <f t="shared" si="3"/>
        <v>#DIV/0!</v>
      </c>
      <c r="F92" s="75">
        <f>IF(AND(OR($F$11='Drop Down Menus'!$A$6,$F$11='Drop Down Menus'!$A$7,$F$11='Drop Down Menus'!$A$8,$F$11='Drop Down Menus'!$A$9),$W$11='Drop Down Menus'!$D$4),$W$11,0)</f>
        <v>0</v>
      </c>
      <c r="G92" s="76" t="e">
        <f t="shared" si="4"/>
        <v>#DIV/0!</v>
      </c>
      <c r="H92" s="75">
        <f>IF(AND(OR($F$11='Drop Down Menus'!$A$6,$F$11='Drop Down Menus'!$A$7,$F$11='Drop Down Menus'!$A$8,$F$11='Drop Down Menus'!$A$9),$W$11='Drop Down Menus'!$H$4,),$W$11,0)</f>
        <v>0</v>
      </c>
      <c r="I92" s="76" t="e">
        <f t="shared" si="5"/>
        <v>#DIV/0!</v>
      </c>
      <c r="J92" s="77" t="str">
        <f t="shared" si="6"/>
        <v/>
      </c>
      <c r="K92" s="78" t="e">
        <f t="shared" si="7"/>
        <v>#DIV/0!</v>
      </c>
      <c r="L92" s="79" t="e">
        <f t="shared" si="8"/>
        <v>#DIV/0!</v>
      </c>
      <c r="M92" s="79" t="e">
        <f t="shared" si="9"/>
        <v>#DIV/0!</v>
      </c>
      <c r="N92" s="75">
        <f>IF(AND(OR($F$11='Drop Down Menus'!$A$10,$F$11='Drop Down Menus'!$A$11,$F$11='Drop Down Menus'!$A$12,$F$11='Drop Down Menus'!$A$13),OR($W$11='Drop Down Menus'!$D$5,$W$11='Drop Down Menus'!$G$63,$W$11='Drop Down Menus'!$G$64)),$W$11,0)</f>
        <v>0</v>
      </c>
      <c r="O92" s="80" t="e">
        <f t="shared" si="10"/>
        <v>#DIV/0!</v>
      </c>
      <c r="P92" s="81"/>
      <c r="Q92" s="80"/>
      <c r="R92" s="80" t="str">
        <f t="shared" si="11"/>
        <v/>
      </c>
      <c r="S92" s="76" t="e">
        <f t="shared" si="12"/>
        <v>#DIV/0!</v>
      </c>
      <c r="T92" s="76"/>
      <c r="U92" s="79" t="e">
        <f t="shared" si="18"/>
        <v>#DIV/0!</v>
      </c>
      <c r="V92" s="77" t="e">
        <f t="shared" si="13"/>
        <v>#DIV/0!</v>
      </c>
      <c r="W92" s="97">
        <f t="shared" si="1"/>
        <v>32</v>
      </c>
      <c r="X92" s="83" t="e">
        <f t="shared" si="15"/>
        <v>#DIV/0!</v>
      </c>
      <c r="Y92" s="83"/>
      <c r="Z92" s="99" t="e">
        <f t="shared" si="14"/>
        <v>#DIV/0!</v>
      </c>
      <c r="AA92" s="99"/>
    </row>
    <row r="93" spans="2:27" ht="13.5" hidden="1">
      <c r="B93" s="72" t="s">
        <v>42</v>
      </c>
      <c r="C93" s="73">
        <f t="shared" si="16"/>
        <v>33</v>
      </c>
      <c r="D93" s="132" t="e">
        <f t="shared" si="2"/>
        <v>#DIV/0!</v>
      </c>
      <c r="E93" s="132" t="e">
        <f t="shared" si="3"/>
        <v>#DIV/0!</v>
      </c>
      <c r="F93" s="75">
        <f>IF(AND(OR($F$11='Drop Down Menus'!$A$6,$F$11='Drop Down Menus'!$A$7,$F$11='Drop Down Menus'!$A$8,$F$11='Drop Down Menus'!$A$9),$W$11='Drop Down Menus'!$D$4),$W$11,0)</f>
        <v>0</v>
      </c>
      <c r="G93" s="76" t="e">
        <f t="shared" si="4"/>
        <v>#DIV/0!</v>
      </c>
      <c r="H93" s="75">
        <f>IF(AND(OR($F$11='Drop Down Menus'!$A$6,$F$11='Drop Down Menus'!$A$7,$F$11='Drop Down Menus'!$A$8,$F$11='Drop Down Menus'!$A$9),$W$11='Drop Down Menus'!$H$4,),$W$11,0)</f>
        <v>0</v>
      </c>
      <c r="I93" s="76" t="e">
        <f t="shared" si="5"/>
        <v>#DIV/0!</v>
      </c>
      <c r="J93" s="77" t="str">
        <f t="shared" si="6"/>
        <v/>
      </c>
      <c r="K93" s="78" t="e">
        <f t="shared" si="7"/>
        <v>#DIV/0!</v>
      </c>
      <c r="L93" s="79" t="e">
        <f t="shared" si="8"/>
        <v>#DIV/0!</v>
      </c>
      <c r="M93" s="79" t="e">
        <f t="shared" si="9"/>
        <v>#DIV/0!</v>
      </c>
      <c r="N93" s="75">
        <f>IF(AND(OR($F$11='Drop Down Menus'!$A$10,$F$11='Drop Down Menus'!$A$11,$F$11='Drop Down Menus'!$A$12,$F$11='Drop Down Menus'!$A$13),OR($W$11='Drop Down Menus'!$D$5,$W$11='Drop Down Menus'!$G$63,$W$11='Drop Down Menus'!$G$64)),$W$11,0)</f>
        <v>0</v>
      </c>
      <c r="O93" s="80" t="e">
        <f t="shared" si="10"/>
        <v>#DIV/0!</v>
      </c>
      <c r="P93" s="81"/>
      <c r="Q93" s="80"/>
      <c r="R93" s="80" t="str">
        <f t="shared" si="11"/>
        <v/>
      </c>
      <c r="S93" s="76" t="e">
        <f t="shared" si="12"/>
        <v>#DIV/0!</v>
      </c>
      <c r="T93" s="76"/>
      <c r="U93" s="79" t="e">
        <f t="shared" si="18"/>
        <v>#DIV/0!</v>
      </c>
      <c r="V93" s="77" t="e">
        <f t="shared" si="13"/>
        <v>#DIV/0!</v>
      </c>
      <c r="W93" s="97">
        <f t="shared" si="1"/>
        <v>33</v>
      </c>
      <c r="X93" s="83" t="e">
        <f t="shared" si="15"/>
        <v>#DIV/0!</v>
      </c>
      <c r="Y93" s="83"/>
      <c r="Z93" s="99" t="e">
        <f t="shared" si="14"/>
        <v>#DIV/0!</v>
      </c>
      <c r="AA93" s="99"/>
    </row>
    <row r="94" spans="2:27" ht="13.5" hidden="1">
      <c r="B94" s="72" t="s">
        <v>43</v>
      </c>
      <c r="C94" s="73">
        <f t="shared" si="16"/>
        <v>34</v>
      </c>
      <c r="D94" s="132" t="e">
        <f t="shared" si="2"/>
        <v>#DIV/0!</v>
      </c>
      <c r="E94" s="132" t="e">
        <f t="shared" si="3"/>
        <v>#DIV/0!</v>
      </c>
      <c r="F94" s="75">
        <f>IF(AND(OR($F$11='Drop Down Menus'!$A$6,$F$11='Drop Down Menus'!$A$7,$F$11='Drop Down Menus'!$A$8,$F$11='Drop Down Menus'!$A$9),$W$11='Drop Down Menus'!$D$4),$W$11,0)</f>
        <v>0</v>
      </c>
      <c r="G94" s="76" t="e">
        <f t="shared" si="4"/>
        <v>#DIV/0!</v>
      </c>
      <c r="H94" s="75">
        <f>IF(AND(OR($F$11='Drop Down Menus'!$A$6,$F$11='Drop Down Menus'!$A$7,$F$11='Drop Down Menus'!$A$8,$F$11='Drop Down Menus'!$A$9),$W$11='Drop Down Menus'!$H$4,),$W$11,0)</f>
        <v>0</v>
      </c>
      <c r="I94" s="76" t="e">
        <f t="shared" si="5"/>
        <v>#DIV/0!</v>
      </c>
      <c r="J94" s="77" t="str">
        <f t="shared" si="6"/>
        <v/>
      </c>
      <c r="K94" s="78" t="e">
        <f t="shared" si="7"/>
        <v>#DIV/0!</v>
      </c>
      <c r="L94" s="79" t="e">
        <f t="shared" si="8"/>
        <v>#DIV/0!</v>
      </c>
      <c r="M94" s="79" t="e">
        <f t="shared" si="9"/>
        <v>#DIV/0!</v>
      </c>
      <c r="N94" s="75">
        <f>IF(AND(OR($F$11='Drop Down Menus'!$A$10,$F$11='Drop Down Menus'!$A$11,$F$11='Drop Down Menus'!$A$12,$F$11='Drop Down Menus'!$A$13),OR($W$11='Drop Down Menus'!$D$5,$W$11='Drop Down Menus'!$G$63,$W$11='Drop Down Menus'!$G$64)),$W$11,0)</f>
        <v>0</v>
      </c>
      <c r="O94" s="80" t="e">
        <f t="shared" si="10"/>
        <v>#DIV/0!</v>
      </c>
      <c r="P94" s="81"/>
      <c r="Q94" s="80"/>
      <c r="R94" s="80" t="str">
        <f t="shared" si="11"/>
        <v/>
      </c>
      <c r="S94" s="76" t="e">
        <f t="shared" si="12"/>
        <v>#DIV/0!</v>
      </c>
      <c r="T94" s="76"/>
      <c r="U94" s="79" t="e">
        <f t="shared" si="18"/>
        <v>#DIV/0!</v>
      </c>
      <c r="V94" s="77" t="e">
        <f t="shared" si="13"/>
        <v>#DIV/0!</v>
      </c>
      <c r="W94" s="97">
        <f t="shared" si="1"/>
        <v>34</v>
      </c>
      <c r="X94" s="83" t="e">
        <f t="shared" si="15"/>
        <v>#DIV/0!</v>
      </c>
      <c r="Y94" s="83"/>
      <c r="Z94" s="99" t="e">
        <f t="shared" si="14"/>
        <v>#DIV/0!</v>
      </c>
      <c r="AA94" s="99"/>
    </row>
    <row r="95" spans="2:27" ht="13.5" hidden="1">
      <c r="B95" s="72" t="s">
        <v>44</v>
      </c>
      <c r="C95" s="73">
        <f t="shared" si="16"/>
        <v>35</v>
      </c>
      <c r="D95" s="132" t="e">
        <f t="shared" si="2"/>
        <v>#DIV/0!</v>
      </c>
      <c r="E95" s="132" t="e">
        <f t="shared" si="3"/>
        <v>#DIV/0!</v>
      </c>
      <c r="F95" s="75">
        <f>IF(AND(OR($F$11='Drop Down Menus'!$A$6,$F$11='Drop Down Menus'!$A$7,$F$11='Drop Down Menus'!$A$8,$F$11='Drop Down Menus'!$A$9),$W$11='Drop Down Menus'!$D$4),$W$11,0)</f>
        <v>0</v>
      </c>
      <c r="G95" s="76" t="e">
        <f t="shared" si="4"/>
        <v>#DIV/0!</v>
      </c>
      <c r="H95" s="75">
        <f>IF(AND(OR($F$11='Drop Down Menus'!$A$6,$F$11='Drop Down Menus'!$A$7,$F$11='Drop Down Menus'!$A$8,$F$11='Drop Down Menus'!$A$9),$W$11='Drop Down Menus'!$H$4,),$W$11,0)</f>
        <v>0</v>
      </c>
      <c r="I95" s="76" t="e">
        <f t="shared" si="5"/>
        <v>#DIV/0!</v>
      </c>
      <c r="J95" s="77" t="str">
        <f t="shared" si="6"/>
        <v/>
      </c>
      <c r="K95" s="78" t="e">
        <f t="shared" si="7"/>
        <v>#DIV/0!</v>
      </c>
      <c r="L95" s="79" t="e">
        <f t="shared" si="8"/>
        <v>#DIV/0!</v>
      </c>
      <c r="M95" s="79" t="e">
        <f t="shared" si="9"/>
        <v>#DIV/0!</v>
      </c>
      <c r="N95" s="75">
        <f>IF(AND(OR($F$11='Drop Down Menus'!$A$10,$F$11='Drop Down Menus'!$A$11,$F$11='Drop Down Menus'!$A$12,$F$11='Drop Down Menus'!$A$13),OR($W$11='Drop Down Menus'!$D$5,$W$11='Drop Down Menus'!$G$63,$W$11='Drop Down Menus'!$G$64)),$W$11,0)</f>
        <v>0</v>
      </c>
      <c r="O95" s="80" t="e">
        <f t="shared" si="10"/>
        <v>#DIV/0!</v>
      </c>
      <c r="P95" s="81"/>
      <c r="Q95" s="80"/>
      <c r="R95" s="80" t="str">
        <f t="shared" si="11"/>
        <v/>
      </c>
      <c r="S95" s="76" t="e">
        <f t="shared" si="12"/>
        <v>#DIV/0!</v>
      </c>
      <c r="T95" s="76"/>
      <c r="U95" s="79" t="e">
        <f t="shared" si="18"/>
        <v>#DIV/0!</v>
      </c>
      <c r="V95" s="77" t="e">
        <f t="shared" si="13"/>
        <v>#DIV/0!</v>
      </c>
      <c r="W95" s="97">
        <f t="shared" si="1"/>
        <v>35</v>
      </c>
      <c r="X95" s="83" t="e">
        <f t="shared" si="15"/>
        <v>#DIV/0!</v>
      </c>
      <c r="Y95" s="83"/>
      <c r="Z95" s="99" t="e">
        <f t="shared" si="14"/>
        <v>#DIV/0!</v>
      </c>
      <c r="AA95" s="99"/>
    </row>
    <row r="96" spans="2:27" ht="13.5" hidden="1">
      <c r="B96" s="72" t="s">
        <v>45</v>
      </c>
      <c r="C96" s="73">
        <f t="shared" si="16"/>
        <v>36</v>
      </c>
      <c r="D96" s="132" t="e">
        <f t="shared" si="2"/>
        <v>#DIV/0!</v>
      </c>
      <c r="E96" s="132" t="e">
        <f t="shared" si="3"/>
        <v>#DIV/0!</v>
      </c>
      <c r="F96" s="75">
        <f>IF(AND(OR($F$11='Drop Down Menus'!$A$6,$F$11='Drop Down Menus'!$A$7,$F$11='Drop Down Menus'!$A$8,$F$11='Drop Down Menus'!$A$9),$W$11='Drop Down Menus'!$D$4),$W$11,0)</f>
        <v>0</v>
      </c>
      <c r="G96" s="76" t="e">
        <f t="shared" si="4"/>
        <v>#DIV/0!</v>
      </c>
      <c r="H96" s="75">
        <f>IF(AND(OR($F$11='Drop Down Menus'!$A$6,$F$11='Drop Down Menus'!$A$7,$F$11='Drop Down Menus'!$A$8,$F$11='Drop Down Menus'!$A$9),$W$11='Drop Down Menus'!$H$4,),$W$11,0)</f>
        <v>0</v>
      </c>
      <c r="I96" s="76" t="e">
        <f t="shared" si="5"/>
        <v>#DIV/0!</v>
      </c>
      <c r="J96" s="77" t="str">
        <f t="shared" si="6"/>
        <v/>
      </c>
      <c r="K96" s="78" t="e">
        <f t="shared" si="7"/>
        <v>#DIV/0!</v>
      </c>
      <c r="L96" s="79" t="e">
        <f t="shared" si="8"/>
        <v>#DIV/0!</v>
      </c>
      <c r="M96" s="79" t="e">
        <f t="shared" si="9"/>
        <v>#DIV/0!</v>
      </c>
      <c r="N96" s="75">
        <f>IF(AND(OR($F$11='Drop Down Menus'!$A$10,$F$11='Drop Down Menus'!$A$11,$F$11='Drop Down Menus'!$A$12,$F$11='Drop Down Menus'!$A$13),OR($W$11='Drop Down Menus'!$D$5,$W$11='Drop Down Menus'!$G$63,$W$11='Drop Down Menus'!$G$64)),$W$11,0)</f>
        <v>0</v>
      </c>
      <c r="O96" s="80" t="e">
        <f t="shared" si="10"/>
        <v>#DIV/0!</v>
      </c>
      <c r="P96" s="81"/>
      <c r="Q96" s="80"/>
      <c r="R96" s="80" t="str">
        <f t="shared" si="11"/>
        <v/>
      </c>
      <c r="S96" s="76" t="e">
        <f t="shared" si="12"/>
        <v>#DIV/0!</v>
      </c>
      <c r="T96" s="76"/>
      <c r="U96" s="79" t="e">
        <f t="shared" si="18"/>
        <v>#DIV/0!</v>
      </c>
      <c r="V96" s="77" t="e">
        <f t="shared" si="13"/>
        <v>#DIV/0!</v>
      </c>
      <c r="W96" s="97">
        <f t="shared" si="1"/>
        <v>36</v>
      </c>
      <c r="X96" s="83" t="e">
        <f t="shared" si="15"/>
        <v>#DIV/0!</v>
      </c>
      <c r="Y96" s="83"/>
      <c r="Z96" s="99" t="e">
        <f t="shared" si="14"/>
        <v>#DIV/0!</v>
      </c>
      <c r="AA96" s="99"/>
    </row>
    <row r="97" spans="1:28" ht="13.5" hidden="1">
      <c r="B97" s="72" t="s">
        <v>46</v>
      </c>
      <c r="C97" s="73">
        <f t="shared" si="16"/>
        <v>37</v>
      </c>
      <c r="D97" s="132" t="e">
        <f t="shared" si="2"/>
        <v>#DIV/0!</v>
      </c>
      <c r="E97" s="132" t="e">
        <f t="shared" si="3"/>
        <v>#DIV/0!</v>
      </c>
      <c r="F97" s="75">
        <f>IF(AND(OR($F$11='Drop Down Menus'!$A$6,$F$11='Drop Down Menus'!$A$7,$F$11='Drop Down Menus'!$A$8,$F$11='Drop Down Menus'!$A$9),$W$11='Drop Down Menus'!$D$4),$W$11,0)</f>
        <v>0</v>
      </c>
      <c r="G97" s="76" t="e">
        <f t="shared" si="4"/>
        <v>#DIV/0!</v>
      </c>
      <c r="H97" s="75">
        <f>IF(AND(OR($F$11='Drop Down Menus'!$A$6,$F$11='Drop Down Menus'!$A$7,$F$11='Drop Down Menus'!$A$8,$F$11='Drop Down Menus'!$A$9),$W$11='Drop Down Menus'!$H$4,),$W$11,0)</f>
        <v>0</v>
      </c>
      <c r="I97" s="76" t="e">
        <f t="shared" si="5"/>
        <v>#DIV/0!</v>
      </c>
      <c r="J97" s="77" t="str">
        <f t="shared" si="6"/>
        <v/>
      </c>
      <c r="K97" s="78" t="e">
        <f t="shared" si="7"/>
        <v>#DIV/0!</v>
      </c>
      <c r="L97" s="79" t="e">
        <f t="shared" si="8"/>
        <v>#DIV/0!</v>
      </c>
      <c r="M97" s="79" t="e">
        <f t="shared" si="9"/>
        <v>#DIV/0!</v>
      </c>
      <c r="N97" s="75">
        <f>IF(AND(OR($F$11='Drop Down Menus'!$A$10,$F$11='Drop Down Menus'!$A$11,$F$11='Drop Down Menus'!$A$12,$F$11='Drop Down Menus'!$A$13),OR($W$11='Drop Down Menus'!$D$5,$W$11='Drop Down Menus'!$G$63,$W$11='Drop Down Menus'!$G$64)),$W$11,0)</f>
        <v>0</v>
      </c>
      <c r="O97" s="80" t="e">
        <f t="shared" si="10"/>
        <v>#DIV/0!</v>
      </c>
      <c r="P97" s="81"/>
      <c r="Q97" s="80"/>
      <c r="R97" s="80" t="str">
        <f t="shared" si="11"/>
        <v/>
      </c>
      <c r="S97" s="76" t="e">
        <f t="shared" si="12"/>
        <v>#DIV/0!</v>
      </c>
      <c r="T97" s="76"/>
      <c r="U97" s="79" t="e">
        <f t="shared" si="18"/>
        <v>#DIV/0!</v>
      </c>
      <c r="V97" s="77" t="e">
        <f t="shared" si="13"/>
        <v>#DIV/0!</v>
      </c>
      <c r="W97" s="97">
        <f t="shared" si="1"/>
        <v>37</v>
      </c>
      <c r="X97" s="83" t="e">
        <f t="shared" si="15"/>
        <v>#DIV/0!</v>
      </c>
      <c r="Y97" s="83"/>
      <c r="Z97" s="99" t="e">
        <f t="shared" si="14"/>
        <v>#DIV/0!</v>
      </c>
      <c r="AA97" s="99"/>
    </row>
    <row r="98" spans="1:28" ht="13.5" hidden="1">
      <c r="B98" s="72" t="s">
        <v>47</v>
      </c>
      <c r="C98" s="73">
        <f t="shared" si="16"/>
        <v>38</v>
      </c>
      <c r="D98" s="132" t="e">
        <f t="shared" si="2"/>
        <v>#DIV/0!</v>
      </c>
      <c r="E98" s="132" t="e">
        <f t="shared" si="3"/>
        <v>#DIV/0!</v>
      </c>
      <c r="F98" s="75">
        <f>IF(AND(OR($F$11='Drop Down Menus'!$A$6,$F$11='Drop Down Menus'!$A$7,$F$11='Drop Down Menus'!$A$8,$F$11='Drop Down Menus'!$A$9),$W$11='Drop Down Menus'!$D$4),$W$11,0)</f>
        <v>0</v>
      </c>
      <c r="G98" s="76" t="e">
        <f t="shared" si="4"/>
        <v>#DIV/0!</v>
      </c>
      <c r="H98" s="75">
        <f>IF(AND(OR($F$11='Drop Down Menus'!$A$6,$F$11='Drop Down Menus'!$A$7,$F$11='Drop Down Menus'!$A$8,$F$11='Drop Down Menus'!$A$9),$W$11='Drop Down Menus'!$H$4,),$W$11,0)</f>
        <v>0</v>
      </c>
      <c r="I98" s="76" t="e">
        <f t="shared" si="5"/>
        <v>#DIV/0!</v>
      </c>
      <c r="J98" s="77" t="str">
        <f t="shared" si="6"/>
        <v/>
      </c>
      <c r="K98" s="78" t="e">
        <f t="shared" si="7"/>
        <v>#DIV/0!</v>
      </c>
      <c r="L98" s="79" t="e">
        <f t="shared" si="8"/>
        <v>#DIV/0!</v>
      </c>
      <c r="M98" s="79" t="e">
        <f t="shared" si="9"/>
        <v>#DIV/0!</v>
      </c>
      <c r="N98" s="75">
        <f>IF(AND(OR($F$11='Drop Down Menus'!$A$10,$F$11='Drop Down Menus'!$A$11,$F$11='Drop Down Menus'!$A$12,$F$11='Drop Down Menus'!$A$13),OR($W$11='Drop Down Menus'!$D$5,$W$11='Drop Down Menus'!$G$63,$W$11='Drop Down Menus'!$G$64)),$W$11,0)</f>
        <v>0</v>
      </c>
      <c r="O98" s="80" t="e">
        <f t="shared" si="10"/>
        <v>#DIV/0!</v>
      </c>
      <c r="P98" s="81"/>
      <c r="Q98" s="80"/>
      <c r="R98" s="80" t="str">
        <f t="shared" si="11"/>
        <v/>
      </c>
      <c r="S98" s="76" t="e">
        <f t="shared" si="12"/>
        <v>#DIV/0!</v>
      </c>
      <c r="T98" s="76"/>
      <c r="U98" s="79" t="e">
        <f t="shared" si="18"/>
        <v>#DIV/0!</v>
      </c>
      <c r="V98" s="77" t="e">
        <f t="shared" si="13"/>
        <v>#DIV/0!</v>
      </c>
      <c r="W98" s="97">
        <f t="shared" si="1"/>
        <v>38</v>
      </c>
      <c r="X98" s="83" t="e">
        <f t="shared" si="15"/>
        <v>#DIV/0!</v>
      </c>
      <c r="Y98" s="83"/>
      <c r="Z98" s="99" t="e">
        <f t="shared" si="14"/>
        <v>#DIV/0!</v>
      </c>
      <c r="AA98" s="99"/>
    </row>
    <row r="99" spans="1:28" ht="13.5" hidden="1">
      <c r="B99" s="72" t="s">
        <v>48</v>
      </c>
      <c r="C99" s="73">
        <f t="shared" si="16"/>
        <v>39</v>
      </c>
      <c r="D99" s="132" t="e">
        <f t="shared" si="2"/>
        <v>#DIV/0!</v>
      </c>
      <c r="E99" s="132" t="e">
        <f t="shared" si="3"/>
        <v>#DIV/0!</v>
      </c>
      <c r="F99" s="75">
        <f>IF(AND(OR($F$11='Drop Down Menus'!$A$6,$F$11='Drop Down Menus'!$A$7,$F$11='Drop Down Menus'!$A$8,$F$11='Drop Down Menus'!$A$9),$W$11='Drop Down Menus'!$D$4),$W$11,0)</f>
        <v>0</v>
      </c>
      <c r="G99" s="76" t="e">
        <f t="shared" si="4"/>
        <v>#DIV/0!</v>
      </c>
      <c r="H99" s="75">
        <f>IF(AND(OR($F$11='Drop Down Menus'!$A$6,$F$11='Drop Down Menus'!$A$7,$F$11='Drop Down Menus'!$A$8,$F$11='Drop Down Menus'!$A$9),$W$11='Drop Down Menus'!$H$4,),$W$11,0)</f>
        <v>0</v>
      </c>
      <c r="I99" s="76" t="e">
        <f t="shared" si="5"/>
        <v>#DIV/0!</v>
      </c>
      <c r="J99" s="77" t="str">
        <f t="shared" si="6"/>
        <v/>
      </c>
      <c r="K99" s="78" t="e">
        <f t="shared" si="7"/>
        <v>#DIV/0!</v>
      </c>
      <c r="L99" s="79" t="e">
        <f t="shared" si="8"/>
        <v>#DIV/0!</v>
      </c>
      <c r="M99" s="79" t="e">
        <f t="shared" si="9"/>
        <v>#DIV/0!</v>
      </c>
      <c r="N99" s="75">
        <f>IF(AND(OR($F$11='Drop Down Menus'!$A$10,$F$11='Drop Down Menus'!$A$11,$F$11='Drop Down Menus'!$A$12,$F$11='Drop Down Menus'!$A$13),OR($W$11='Drop Down Menus'!$D$5,$W$11='Drop Down Menus'!$G$63,$W$11='Drop Down Menus'!$G$64)),$W$11,0)</f>
        <v>0</v>
      </c>
      <c r="O99" s="80" t="e">
        <f t="shared" si="10"/>
        <v>#DIV/0!</v>
      </c>
      <c r="P99" s="81"/>
      <c r="Q99" s="80"/>
      <c r="R99" s="80" t="str">
        <f t="shared" si="11"/>
        <v/>
      </c>
      <c r="S99" s="76" t="e">
        <f t="shared" si="12"/>
        <v>#DIV/0!</v>
      </c>
      <c r="T99" s="76"/>
      <c r="U99" s="79" t="e">
        <f t="shared" si="18"/>
        <v>#DIV/0!</v>
      </c>
      <c r="V99" s="77" t="e">
        <f t="shared" si="13"/>
        <v>#DIV/0!</v>
      </c>
      <c r="W99" s="97">
        <f t="shared" si="1"/>
        <v>39</v>
      </c>
      <c r="X99" s="83" t="e">
        <f t="shared" si="15"/>
        <v>#DIV/0!</v>
      </c>
      <c r="Y99" s="83"/>
      <c r="Z99" s="99" t="e">
        <f t="shared" si="14"/>
        <v>#DIV/0!</v>
      </c>
      <c r="AA99" s="99"/>
    </row>
    <row r="100" spans="1:28" ht="13.5" hidden="1">
      <c r="B100" s="100" t="s">
        <v>49</v>
      </c>
      <c r="C100" s="101">
        <f t="shared" si="16"/>
        <v>40</v>
      </c>
      <c r="D100" s="132" t="e">
        <f t="shared" si="2"/>
        <v>#DIV/0!</v>
      </c>
      <c r="E100" s="132" t="e">
        <f t="shared" si="3"/>
        <v>#DIV/0!</v>
      </c>
      <c r="F100" s="75">
        <f>IF(AND(OR($F$11='Drop Down Menus'!$A$6,$F$11='Drop Down Menus'!$A$7,$F$11='Drop Down Menus'!$A$8,$F$11='Drop Down Menus'!$A$9),$W$11='Drop Down Menus'!$D$4),$W$11,0)</f>
        <v>0</v>
      </c>
      <c r="G100" s="76" t="e">
        <f t="shared" si="4"/>
        <v>#DIV/0!</v>
      </c>
      <c r="H100" s="75">
        <f>IF(AND(OR($F$11='Drop Down Menus'!$A$6,$F$11='Drop Down Menus'!$A$7,$F$11='Drop Down Menus'!$A$8,$F$11='Drop Down Menus'!$A$9),$W$11='Drop Down Menus'!$H$4,),$W$11,0)</f>
        <v>0</v>
      </c>
      <c r="I100" s="76" t="e">
        <f t="shared" si="5"/>
        <v>#DIV/0!</v>
      </c>
      <c r="J100" s="77" t="str">
        <f t="shared" si="6"/>
        <v/>
      </c>
      <c r="K100" s="78" t="e">
        <f t="shared" si="7"/>
        <v>#DIV/0!</v>
      </c>
      <c r="L100" s="79" t="e">
        <f t="shared" si="8"/>
        <v>#DIV/0!</v>
      </c>
      <c r="M100" s="79" t="e">
        <f t="shared" si="9"/>
        <v>#DIV/0!</v>
      </c>
      <c r="N100" s="75">
        <f>IF(AND(OR($F$11='Drop Down Menus'!$A$10,$F$11='Drop Down Menus'!$A$11,$F$11='Drop Down Menus'!$A$12,$F$11='Drop Down Menus'!$A$13),OR($W$11='Drop Down Menus'!$D$5,$W$11='Drop Down Menus'!$G$63,$W$11='Drop Down Menus'!$G$64)),$W$11,0)</f>
        <v>0</v>
      </c>
      <c r="O100" s="80" t="e">
        <f t="shared" si="10"/>
        <v>#DIV/0!</v>
      </c>
      <c r="P100" s="81"/>
      <c r="Q100" s="80"/>
      <c r="R100" s="80" t="str">
        <f t="shared" si="11"/>
        <v/>
      </c>
      <c r="S100" s="76" t="e">
        <f t="shared" si="12"/>
        <v>#DIV/0!</v>
      </c>
      <c r="T100" s="76"/>
      <c r="U100" s="79" t="e">
        <f t="shared" si="18"/>
        <v>#DIV/0!</v>
      </c>
      <c r="V100" s="77" t="e">
        <f t="shared" si="13"/>
        <v>#DIV/0!</v>
      </c>
      <c r="W100" s="97">
        <f t="shared" si="1"/>
        <v>40</v>
      </c>
      <c r="X100" s="96" t="e">
        <f t="shared" si="15"/>
        <v>#DIV/0!</v>
      </c>
      <c r="Y100" s="96"/>
      <c r="Z100" s="99" t="e">
        <f t="shared" si="14"/>
        <v>#DIV/0!</v>
      </c>
      <c r="AA100" s="99"/>
    </row>
    <row r="101" spans="1:28" s="85" customFormat="1" ht="13.5" hidden="1">
      <c r="A101" s="86"/>
      <c r="B101" s="87" t="s">
        <v>50</v>
      </c>
      <c r="C101" s="88">
        <f t="shared" si="16"/>
        <v>41</v>
      </c>
      <c r="D101" s="132" t="e">
        <f t="shared" si="2"/>
        <v>#DIV/0!</v>
      </c>
      <c r="E101" s="132" t="e">
        <f t="shared" si="3"/>
        <v>#DIV/0!</v>
      </c>
      <c r="F101" s="75">
        <f>IF(AND(OR($F$11='Drop Down Menus'!$A$6,$F$11='Drop Down Menus'!$A$7,$F$11='Drop Down Menus'!$A$8,$F$11='Drop Down Menus'!$A$9),$W$11='Drop Down Menus'!$D$4),$W$11,0)</f>
        <v>0</v>
      </c>
      <c r="G101" s="90" t="e">
        <f t="shared" si="4"/>
        <v>#DIV/0!</v>
      </c>
      <c r="H101" s="75">
        <f>IF(AND(OR($F$11='Drop Down Menus'!$A$6,$F$11='Drop Down Menus'!$A$7,$F$11='Drop Down Menus'!$A$8,$F$11='Drop Down Menus'!$A$9),$W$11='Drop Down Menus'!$H$4,),$W$11,0)</f>
        <v>0</v>
      </c>
      <c r="I101" s="76" t="e">
        <f t="shared" si="5"/>
        <v>#DIV/0!</v>
      </c>
      <c r="J101" s="77" t="str">
        <f t="shared" si="6"/>
        <v/>
      </c>
      <c r="K101" s="78" t="e">
        <f t="shared" si="7"/>
        <v>#DIV/0!</v>
      </c>
      <c r="L101" s="79" t="e">
        <f t="shared" si="8"/>
        <v>#DIV/0!</v>
      </c>
      <c r="M101" s="79" t="e">
        <f t="shared" si="9"/>
        <v>#DIV/0!</v>
      </c>
      <c r="N101" s="75">
        <f>IF(AND(OR($F$11='Drop Down Menus'!$A$10,$F$11='Drop Down Menus'!$A$11,$F$11='Drop Down Menus'!$A$12,$F$11='Drop Down Menus'!$A$13),OR($W$11='Drop Down Menus'!$D$5,$W$11='Drop Down Menus'!$G$63,$W$11='Drop Down Menus'!$G$64)),$W$11,0)</f>
        <v>0</v>
      </c>
      <c r="O101" s="80" t="e">
        <f t="shared" si="10"/>
        <v>#DIV/0!</v>
      </c>
      <c r="P101" s="92"/>
      <c r="Q101" s="80"/>
      <c r="R101" s="80" t="str">
        <f t="shared" si="11"/>
        <v/>
      </c>
      <c r="S101" s="90" t="e">
        <f t="shared" si="12"/>
        <v>#DIV/0!</v>
      </c>
      <c r="T101" s="90"/>
      <c r="U101" s="79" t="e">
        <f t="shared" si="18"/>
        <v>#DIV/0!</v>
      </c>
      <c r="V101" s="77" t="e">
        <f t="shared" si="13"/>
        <v>#DIV/0!</v>
      </c>
      <c r="W101" s="103">
        <f t="shared" si="1"/>
        <v>41</v>
      </c>
      <c r="X101" s="94" t="e">
        <f t="shared" si="15"/>
        <v>#DIV/0!</v>
      </c>
      <c r="Y101" s="94"/>
      <c r="Z101" s="104" t="e">
        <f t="shared" si="14"/>
        <v>#DIV/0!</v>
      </c>
      <c r="AA101" s="104"/>
      <c r="AB101" s="85" t="s">
        <v>54</v>
      </c>
    </row>
    <row r="102" spans="1:28" ht="13.5" hidden="1">
      <c r="B102" s="100" t="s">
        <v>51</v>
      </c>
      <c r="C102" s="101">
        <f>C101+1</f>
        <v>42</v>
      </c>
      <c r="D102" s="132" t="e">
        <f t="shared" si="2"/>
        <v>#DIV/0!</v>
      </c>
      <c r="E102" s="132" t="e">
        <f t="shared" si="3"/>
        <v>#DIV/0!</v>
      </c>
      <c r="F102" s="75">
        <f>IF(AND(OR($F$11='Drop Down Menus'!$A$6,$F$11='Drop Down Menus'!$A$7,$F$11='Drop Down Menus'!$A$8,$F$11='Drop Down Menus'!$A$9),$W$11='Drop Down Menus'!$D$4),$W$11,0)</f>
        <v>0</v>
      </c>
      <c r="G102" s="76" t="e">
        <f t="shared" si="4"/>
        <v>#DIV/0!</v>
      </c>
      <c r="H102" s="75">
        <f>IF(AND(OR($F$11='Drop Down Menus'!$A$6,$F$11='Drop Down Menus'!$A$7,$F$11='Drop Down Menus'!$A$8,$F$11='Drop Down Menus'!$A$9),$W$11='Drop Down Menus'!$H$4,),$W$11,0)</f>
        <v>0</v>
      </c>
      <c r="I102" s="76" t="e">
        <f t="shared" si="5"/>
        <v>#DIV/0!</v>
      </c>
      <c r="J102" s="77" t="str">
        <f t="shared" si="6"/>
        <v/>
      </c>
      <c r="K102" s="78" t="e">
        <f t="shared" si="7"/>
        <v>#DIV/0!</v>
      </c>
      <c r="L102" s="79" t="e">
        <f t="shared" si="8"/>
        <v>#DIV/0!</v>
      </c>
      <c r="M102" s="79" t="e">
        <f t="shared" si="9"/>
        <v>#DIV/0!</v>
      </c>
      <c r="N102" s="75">
        <f>IF(AND(OR($F$11='Drop Down Menus'!$A$10,$F$11='Drop Down Menus'!$A$11,$F$11='Drop Down Menus'!$A$12,$F$11='Drop Down Menus'!$A$13),OR($W$11='Drop Down Menus'!$D$5,$W$11='Drop Down Menus'!$G$63,$W$11='Drop Down Menus'!$G$64)),$W$11,0)</f>
        <v>0</v>
      </c>
      <c r="O102" s="80" t="e">
        <f t="shared" si="10"/>
        <v>#DIV/0!</v>
      </c>
      <c r="P102" s="81"/>
      <c r="Q102" s="80"/>
      <c r="R102" s="80" t="str">
        <f t="shared" si="11"/>
        <v/>
      </c>
      <c r="S102" s="76" t="e">
        <f t="shared" si="12"/>
        <v>#DIV/0!</v>
      </c>
      <c r="T102" s="76"/>
      <c r="U102" s="79" t="e">
        <f t="shared" si="18"/>
        <v>#DIV/0!</v>
      </c>
      <c r="V102" s="77" t="e">
        <f t="shared" si="13"/>
        <v>#DIV/0!</v>
      </c>
      <c r="W102" s="97">
        <f t="shared" si="1"/>
        <v>42</v>
      </c>
      <c r="X102" s="96" t="e">
        <f t="shared" si="15"/>
        <v>#DIV/0!</v>
      </c>
      <c r="Y102" s="96"/>
      <c r="Z102" s="99" t="e">
        <f t="shared" si="14"/>
        <v>#DIV/0!</v>
      </c>
      <c r="AA102" s="99"/>
    </row>
    <row r="103" spans="1:28" ht="13.5" hidden="1">
      <c r="B103" s="100" t="s">
        <v>52</v>
      </c>
      <c r="C103" s="101">
        <f>C102+1</f>
        <v>43</v>
      </c>
      <c r="D103" s="132" t="e">
        <f t="shared" si="2"/>
        <v>#DIV/0!</v>
      </c>
      <c r="E103" s="132" t="e">
        <f t="shared" si="3"/>
        <v>#DIV/0!</v>
      </c>
      <c r="F103" s="75">
        <f>IF(AND(OR($F$11='Drop Down Menus'!$A$6,$F$11='Drop Down Menus'!$A$7,$F$11='Drop Down Menus'!$A$8,$F$11='Drop Down Menus'!$A$9),$W$11='Drop Down Menus'!$D$4),$W$11,0)</f>
        <v>0</v>
      </c>
      <c r="G103" s="76" t="e">
        <f t="shared" si="4"/>
        <v>#DIV/0!</v>
      </c>
      <c r="H103" s="75">
        <f>IF(AND(OR($F$11='Drop Down Menus'!$A$6,$F$11='Drop Down Menus'!$A$7,$F$11='Drop Down Menus'!$A$8,$F$11='Drop Down Menus'!$A$9),$W$11='Drop Down Menus'!$H$4,),$W$11,0)</f>
        <v>0</v>
      </c>
      <c r="I103" s="76" t="e">
        <f t="shared" si="5"/>
        <v>#DIV/0!</v>
      </c>
      <c r="J103" s="77" t="str">
        <f t="shared" si="6"/>
        <v/>
      </c>
      <c r="K103" s="78" t="e">
        <f t="shared" si="7"/>
        <v>#DIV/0!</v>
      </c>
      <c r="L103" s="79" t="e">
        <f t="shared" si="8"/>
        <v>#DIV/0!</v>
      </c>
      <c r="M103" s="79" t="e">
        <f t="shared" si="9"/>
        <v>#DIV/0!</v>
      </c>
      <c r="N103" s="75">
        <f>IF(AND(OR($F$11='Drop Down Menus'!$A$10,$F$11='Drop Down Menus'!$A$11,$F$11='Drop Down Menus'!$A$12,$F$11='Drop Down Menus'!$A$13),OR($W$11='Drop Down Menus'!$D$5,$W$11='Drop Down Menus'!$G$63,$W$11='Drop Down Menus'!$G$64)),$W$11,0)</f>
        <v>0</v>
      </c>
      <c r="O103" s="80" t="e">
        <f t="shared" si="10"/>
        <v>#DIV/0!</v>
      </c>
      <c r="P103" s="81"/>
      <c r="Q103" s="80"/>
      <c r="R103" s="80" t="str">
        <f t="shared" si="11"/>
        <v/>
      </c>
      <c r="S103" s="76" t="e">
        <f t="shared" si="12"/>
        <v>#DIV/0!</v>
      </c>
      <c r="T103" s="76"/>
      <c r="U103" s="79" t="e">
        <f t="shared" si="18"/>
        <v>#DIV/0!</v>
      </c>
      <c r="V103" s="77" t="e">
        <f t="shared" si="13"/>
        <v>#DIV/0!</v>
      </c>
      <c r="W103" s="97">
        <f t="shared" si="1"/>
        <v>43</v>
      </c>
      <c r="X103" s="96" t="e">
        <f t="shared" si="15"/>
        <v>#DIV/0!</v>
      </c>
      <c r="Y103" s="96"/>
      <c r="Z103" s="99" t="e">
        <f t="shared" si="14"/>
        <v>#DIV/0!</v>
      </c>
      <c r="AA103" s="99"/>
    </row>
    <row r="104" spans="1:28" ht="13.5" hidden="1">
      <c r="B104" s="100" t="s">
        <v>53</v>
      </c>
      <c r="C104" s="101">
        <f>C103+1</f>
        <v>44</v>
      </c>
      <c r="D104" s="132" t="e">
        <f t="shared" si="2"/>
        <v>#DIV/0!</v>
      </c>
      <c r="E104" s="132" t="e">
        <f t="shared" si="3"/>
        <v>#DIV/0!</v>
      </c>
      <c r="F104" s="75">
        <f>IF(AND(OR($F$11='Drop Down Menus'!$A$6,$F$11='Drop Down Menus'!$A$7,$F$11='Drop Down Menus'!$A$8,$F$11='Drop Down Menus'!$A$9),$W$11='Drop Down Menus'!$D$4),$W$11,0)</f>
        <v>0</v>
      </c>
      <c r="G104" s="76" t="e">
        <f t="shared" si="4"/>
        <v>#DIV/0!</v>
      </c>
      <c r="H104" s="75">
        <f>IF(AND(OR($F$11='Drop Down Menus'!$A$6,$F$11='Drop Down Menus'!$A$7,$F$11='Drop Down Menus'!$A$8,$F$11='Drop Down Menus'!$A$9),$W$11='Drop Down Menus'!$H$4,),$W$11,0)</f>
        <v>0</v>
      </c>
      <c r="I104" s="76" t="e">
        <f t="shared" si="5"/>
        <v>#DIV/0!</v>
      </c>
      <c r="J104" s="77" t="str">
        <f t="shared" si="6"/>
        <v/>
      </c>
      <c r="K104" s="78" t="e">
        <f t="shared" si="7"/>
        <v>#DIV/0!</v>
      </c>
      <c r="L104" s="79" t="e">
        <f t="shared" si="8"/>
        <v>#DIV/0!</v>
      </c>
      <c r="M104" s="79" t="e">
        <f t="shared" si="9"/>
        <v>#DIV/0!</v>
      </c>
      <c r="N104" s="75">
        <f>IF(AND(OR($F$11='Drop Down Menus'!$A$10,$F$11='Drop Down Menus'!$A$11,$F$11='Drop Down Menus'!$A$12,$F$11='Drop Down Menus'!$A$13),OR($W$11='Drop Down Menus'!$D$5,$W$11='Drop Down Menus'!$G$63,$W$11='Drop Down Menus'!$G$64)),$W$11,0)</f>
        <v>0</v>
      </c>
      <c r="O104" s="80" t="e">
        <f t="shared" si="10"/>
        <v>#DIV/0!</v>
      </c>
      <c r="P104" s="81"/>
      <c r="Q104" s="80"/>
      <c r="R104" s="80" t="str">
        <f t="shared" si="11"/>
        <v/>
      </c>
      <c r="S104" s="76" t="e">
        <f t="shared" si="12"/>
        <v>#DIV/0!</v>
      </c>
      <c r="T104" s="76"/>
      <c r="U104" s="79" t="e">
        <f t="shared" si="18"/>
        <v>#DIV/0!</v>
      </c>
      <c r="V104" s="77" t="e">
        <f t="shared" si="13"/>
        <v>#DIV/0!</v>
      </c>
      <c r="W104" s="97">
        <f t="shared" si="1"/>
        <v>44</v>
      </c>
      <c r="X104" s="96" t="e">
        <f t="shared" si="15"/>
        <v>#DIV/0!</v>
      </c>
      <c r="Y104" s="96"/>
      <c r="Z104" s="99" t="e">
        <f t="shared" si="14"/>
        <v>#DIV/0!</v>
      </c>
      <c r="AA104" s="99"/>
    </row>
    <row r="105" spans="1:28">
      <c r="V105" s="77" t="e">
        <f>IF(OR(#REF!&gt;7,S105&gt;16),$N$107,L105)</f>
        <v>#REF!</v>
      </c>
      <c r="X105" s="62"/>
      <c r="Z105" s="62"/>
      <c r="AA105" s="105"/>
    </row>
    <row r="106" spans="1:28" ht="24">
      <c r="L106" s="135"/>
      <c r="M106" s="135"/>
      <c r="Z106" s="105">
        <f t="shared" si="14"/>
        <v>0</v>
      </c>
      <c r="AA106" s="105"/>
    </row>
    <row r="107" spans="1:28" ht="35.25">
      <c r="C107" s="39"/>
      <c r="D107" s="39"/>
      <c r="E107" s="39"/>
      <c r="F107" s="39"/>
      <c r="G107" s="39"/>
      <c r="H107" s="39"/>
      <c r="I107" s="39"/>
      <c r="J107" s="39"/>
      <c r="K107" s="39"/>
      <c r="L107" s="39"/>
      <c r="M107" s="39"/>
      <c r="N107" s="38" t="s">
        <v>203</v>
      </c>
      <c r="O107" s="39"/>
      <c r="P107" s="39"/>
      <c r="Q107" s="39"/>
      <c r="S107" s="40"/>
      <c r="T107" s="40"/>
      <c r="U107" s="134"/>
      <c r="Z107" s="105">
        <f t="shared" si="14"/>
        <v>0</v>
      </c>
      <c r="AA107" s="105"/>
    </row>
    <row r="108" spans="1:28" ht="35.25">
      <c r="B108" s="38"/>
      <c r="D108" s="98" t="s">
        <v>65</v>
      </c>
      <c r="E108" s="98"/>
      <c r="F108" s="98"/>
      <c r="J108" s="39"/>
      <c r="K108" s="39"/>
      <c r="L108" s="136"/>
      <c r="M108" s="136"/>
      <c r="N108" s="39"/>
      <c r="O108" s="39"/>
      <c r="P108" s="39"/>
      <c r="Q108" s="39"/>
      <c r="S108" s="40"/>
      <c r="T108" s="40"/>
      <c r="U108" s="134"/>
    </row>
    <row r="109" spans="1:28">
      <c r="B109" s="38"/>
      <c r="D109" s="38">
        <v>1</v>
      </c>
      <c r="E109" s="38"/>
      <c r="F109" s="38" t="s">
        <v>66</v>
      </c>
      <c r="J109" s="39"/>
      <c r="K109" s="39"/>
      <c r="L109" s="39"/>
      <c r="M109" s="39"/>
      <c r="N109" s="39"/>
      <c r="O109" s="39"/>
      <c r="P109" s="39"/>
      <c r="Q109" s="39"/>
      <c r="S109" s="40"/>
      <c r="T109" s="40"/>
    </row>
    <row r="110" spans="1:28">
      <c r="B110" s="38"/>
      <c r="D110" s="38"/>
      <c r="E110" s="38"/>
      <c r="J110" s="39"/>
      <c r="K110" s="39"/>
      <c r="L110" s="39"/>
      <c r="M110" s="39"/>
      <c r="N110" s="39"/>
      <c r="O110" s="39"/>
      <c r="P110" s="39"/>
      <c r="Q110" s="39"/>
      <c r="S110" s="40"/>
      <c r="T110" s="40"/>
    </row>
    <row r="111" spans="1:28">
      <c r="B111" s="38"/>
      <c r="D111" s="106"/>
      <c r="E111" s="106"/>
      <c r="F111" s="106"/>
      <c r="G111" s="106"/>
      <c r="H111" s="106"/>
      <c r="I111" s="106"/>
      <c r="J111" s="106"/>
      <c r="K111" s="106"/>
      <c r="L111" s="106"/>
      <c r="M111" s="106"/>
      <c r="N111" s="39"/>
      <c r="O111" s="39"/>
      <c r="P111" s="39"/>
      <c r="Q111" s="39"/>
      <c r="S111" s="40"/>
      <c r="T111" s="40"/>
      <c r="W111" s="106"/>
      <c r="X111" s="106"/>
    </row>
    <row r="112" spans="1:28" ht="21">
      <c r="B112" s="38"/>
      <c r="D112" s="107" t="s">
        <v>58</v>
      </c>
      <c r="E112" s="107"/>
      <c r="F112" s="107"/>
      <c r="G112" s="106"/>
      <c r="H112" s="106"/>
      <c r="I112" s="106"/>
      <c r="J112" s="106"/>
      <c r="K112" s="106"/>
      <c r="L112" s="106"/>
      <c r="M112" s="106"/>
      <c r="N112" s="39"/>
      <c r="O112" s="39"/>
      <c r="P112" s="39"/>
      <c r="Q112" s="39"/>
      <c r="S112" s="40"/>
      <c r="T112" s="40"/>
      <c r="W112" s="106"/>
      <c r="X112" s="106"/>
    </row>
    <row r="113" spans="1:27">
      <c r="B113" s="38"/>
      <c r="D113" s="106">
        <v>1</v>
      </c>
      <c r="E113" s="106"/>
      <c r="F113" s="106" t="s">
        <v>59</v>
      </c>
      <c r="G113" s="106"/>
      <c r="H113" s="106"/>
      <c r="I113" s="106"/>
      <c r="J113" s="106"/>
      <c r="K113" s="106"/>
      <c r="L113" s="106"/>
      <c r="M113" s="106"/>
      <c r="N113" s="39"/>
      <c r="O113" s="39"/>
      <c r="P113" s="39"/>
      <c r="Q113" s="39"/>
      <c r="S113" s="40"/>
      <c r="T113" s="40"/>
      <c r="W113" s="106"/>
      <c r="X113" s="106"/>
    </row>
    <row r="114" spans="1:27">
      <c r="B114" s="38"/>
      <c r="D114" s="106">
        <v>2</v>
      </c>
      <c r="E114" s="106"/>
      <c r="F114" s="106" t="s">
        <v>60</v>
      </c>
      <c r="G114" s="106"/>
      <c r="H114" s="106"/>
      <c r="I114" s="106"/>
      <c r="J114" s="106"/>
      <c r="K114" s="106"/>
      <c r="L114" s="106"/>
      <c r="M114" s="106"/>
      <c r="N114" s="39"/>
      <c r="O114" s="39"/>
      <c r="P114" s="39"/>
      <c r="Q114" s="39"/>
      <c r="S114" s="40"/>
      <c r="T114" s="40"/>
      <c r="W114" s="106"/>
      <c r="X114" s="106"/>
    </row>
    <row r="115" spans="1:27">
      <c r="B115" s="38"/>
      <c r="D115" s="106">
        <v>3</v>
      </c>
      <c r="E115" s="106"/>
      <c r="F115" s="106" t="s">
        <v>225</v>
      </c>
      <c r="G115" s="106"/>
      <c r="H115" s="106"/>
      <c r="I115" s="106"/>
      <c r="J115" s="106"/>
      <c r="K115" s="106"/>
      <c r="L115" s="106"/>
      <c r="M115" s="106"/>
      <c r="N115" s="39"/>
      <c r="O115" s="39"/>
      <c r="P115" s="39"/>
      <c r="Q115" s="39"/>
      <c r="S115" s="40"/>
      <c r="T115" s="40"/>
      <c r="W115" s="106"/>
      <c r="X115" s="106"/>
    </row>
    <row r="116" spans="1:27">
      <c r="B116" s="38"/>
      <c r="D116" s="106">
        <v>3</v>
      </c>
      <c r="E116" s="106"/>
      <c r="F116" s="106" t="s">
        <v>61</v>
      </c>
      <c r="G116" s="106"/>
      <c r="H116" s="106"/>
      <c r="I116" s="106"/>
      <c r="J116" s="106"/>
      <c r="K116" s="106"/>
      <c r="L116" s="106"/>
      <c r="M116" s="106"/>
      <c r="N116" s="39"/>
      <c r="O116" s="39"/>
      <c r="P116" s="39"/>
      <c r="Q116" s="39"/>
      <c r="S116" s="40"/>
      <c r="T116" s="40"/>
      <c r="W116" s="106"/>
      <c r="X116" s="106"/>
    </row>
    <row r="117" spans="1:27">
      <c r="B117" s="38"/>
      <c r="D117" s="106">
        <v>4</v>
      </c>
      <c r="E117" s="106"/>
      <c r="F117" s="106" t="s">
        <v>62</v>
      </c>
      <c r="G117" s="106"/>
      <c r="H117" s="106"/>
      <c r="I117" s="106"/>
      <c r="J117" s="106"/>
      <c r="K117" s="106"/>
      <c r="L117" s="106"/>
      <c r="M117" s="106"/>
      <c r="N117" s="39"/>
      <c r="O117" s="39"/>
      <c r="P117" s="39"/>
      <c r="Q117" s="39"/>
      <c r="S117" s="40"/>
      <c r="T117" s="40"/>
      <c r="W117" s="106"/>
      <c r="X117" s="106"/>
    </row>
    <row r="118" spans="1:27">
      <c r="B118" s="38"/>
      <c r="D118" s="106">
        <v>5</v>
      </c>
      <c r="E118" s="106"/>
      <c r="F118" s="106" t="s">
        <v>226</v>
      </c>
      <c r="G118" s="106"/>
      <c r="H118" s="106"/>
      <c r="I118" s="106"/>
      <c r="J118" s="106"/>
      <c r="K118" s="106"/>
      <c r="L118" s="106"/>
      <c r="M118" s="106"/>
      <c r="N118" s="39"/>
      <c r="O118" s="39"/>
      <c r="P118" s="39"/>
      <c r="Q118" s="39"/>
      <c r="S118" s="40"/>
      <c r="T118" s="40"/>
      <c r="W118" s="106"/>
      <c r="X118" s="106"/>
    </row>
    <row r="119" spans="1:27">
      <c r="B119" s="38"/>
      <c r="D119" s="106"/>
      <c r="E119" s="106"/>
      <c r="F119" s="106" t="s">
        <v>227</v>
      </c>
      <c r="G119" s="106"/>
      <c r="H119" s="106"/>
      <c r="I119" s="106"/>
      <c r="J119" s="106"/>
      <c r="K119" s="106"/>
      <c r="L119" s="106"/>
      <c r="M119" s="106"/>
      <c r="N119" s="39"/>
      <c r="O119" s="39"/>
      <c r="P119" s="39"/>
      <c r="Q119" s="39"/>
      <c r="S119" s="40"/>
      <c r="T119" s="40"/>
      <c r="W119" s="106"/>
      <c r="X119" s="106"/>
    </row>
    <row r="120" spans="1:27">
      <c r="B120" s="38"/>
      <c r="D120" s="106"/>
      <c r="E120" s="106"/>
      <c r="F120" s="106" t="s">
        <v>63</v>
      </c>
      <c r="G120" s="106"/>
      <c r="H120" s="106"/>
      <c r="I120" s="106"/>
      <c r="J120" s="106"/>
      <c r="K120" s="106"/>
      <c r="L120" s="106"/>
      <c r="M120" s="106"/>
      <c r="N120" s="39"/>
      <c r="O120" s="39"/>
      <c r="P120" s="39"/>
      <c r="Q120" s="39"/>
      <c r="S120" s="40"/>
      <c r="T120" s="40"/>
      <c r="W120" s="106"/>
      <c r="X120" s="106"/>
    </row>
    <row r="121" spans="1:27">
      <c r="B121" s="38"/>
      <c r="D121" s="106">
        <v>6</v>
      </c>
      <c r="E121" s="106"/>
      <c r="F121" s="106" t="s">
        <v>64</v>
      </c>
      <c r="G121" s="106"/>
      <c r="H121" s="106"/>
      <c r="I121" s="106"/>
      <c r="J121" s="106"/>
      <c r="K121" s="106"/>
      <c r="L121" s="106"/>
      <c r="M121" s="106"/>
      <c r="N121" s="39"/>
      <c r="O121" s="39"/>
      <c r="P121" s="39"/>
      <c r="Q121" s="39"/>
      <c r="S121" s="40"/>
      <c r="T121" s="40"/>
      <c r="W121" s="106"/>
      <c r="X121" s="106"/>
    </row>
    <row r="122" spans="1:27">
      <c r="B122" s="38"/>
      <c r="D122" s="106"/>
      <c r="E122" s="106"/>
      <c r="F122" s="106"/>
      <c r="G122" s="106"/>
      <c r="H122" s="106"/>
      <c r="I122" s="106"/>
      <c r="J122" s="106"/>
      <c r="K122" s="106"/>
      <c r="L122" s="106"/>
      <c r="M122" s="106"/>
      <c r="N122" s="39"/>
      <c r="O122" s="39"/>
      <c r="P122" s="39"/>
      <c r="Q122" s="39"/>
      <c r="S122" s="40"/>
      <c r="T122" s="40"/>
      <c r="W122" s="106"/>
      <c r="X122" s="106"/>
      <c r="AA122" s="39"/>
    </row>
    <row r="123" spans="1:27">
      <c r="B123" s="38"/>
      <c r="D123" s="38"/>
      <c r="E123" s="38"/>
      <c r="J123" s="39"/>
      <c r="K123" s="39"/>
      <c r="L123" s="39"/>
      <c r="M123" s="39"/>
      <c r="N123" s="39"/>
      <c r="O123" s="39"/>
      <c r="P123" s="39"/>
      <c r="Q123" s="39"/>
      <c r="S123" s="40"/>
      <c r="T123" s="40"/>
      <c r="AA123" s="39"/>
    </row>
    <row r="124" spans="1:27" ht="12.75" customHeight="1">
      <c r="B124" s="38"/>
      <c r="D124" s="38"/>
      <c r="E124" s="38"/>
      <c r="J124" s="39"/>
      <c r="K124" s="39"/>
      <c r="L124" s="39"/>
      <c r="M124" s="39"/>
      <c r="N124" s="39"/>
      <c r="O124" s="39"/>
      <c r="P124" s="39"/>
      <c r="Q124" s="39"/>
      <c r="S124" s="40"/>
      <c r="T124" s="40"/>
      <c r="AA124" s="39"/>
    </row>
    <row r="125" spans="1:27">
      <c r="B125" s="106"/>
      <c r="C125" s="106"/>
      <c r="D125" s="106"/>
      <c r="E125" s="106"/>
      <c r="F125" s="106"/>
      <c r="G125" s="106"/>
      <c r="H125" s="106"/>
      <c r="I125" s="106"/>
      <c r="J125" s="106"/>
      <c r="K125" s="106"/>
      <c r="L125" s="106"/>
      <c r="M125" s="106"/>
      <c r="N125" s="106"/>
      <c r="O125" s="106"/>
      <c r="P125" s="106"/>
      <c r="Q125" s="147"/>
      <c r="R125" s="106"/>
      <c r="S125" s="106"/>
      <c r="T125" s="106"/>
      <c r="U125" s="106"/>
      <c r="V125" s="106"/>
      <c r="W125" s="106"/>
      <c r="X125" s="106"/>
      <c r="Y125" s="106"/>
      <c r="Z125" s="106"/>
    </row>
    <row r="126" spans="1:27" ht="32.25" customHeight="1">
      <c r="B126" s="106"/>
      <c r="C126" s="158" t="s">
        <v>224</v>
      </c>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06"/>
      <c r="Z126" s="106"/>
    </row>
    <row r="127" spans="1:27" ht="24.75" customHeight="1">
      <c r="B127" s="106"/>
      <c r="C127" s="151" t="s">
        <v>241</v>
      </c>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06"/>
      <c r="Z127" s="106"/>
    </row>
    <row r="128" spans="1:27" ht="82.5" customHeight="1">
      <c r="A128" s="109"/>
      <c r="B128" s="106"/>
      <c r="C128" s="158" t="s">
        <v>242</v>
      </c>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06"/>
      <c r="Z128" s="106"/>
    </row>
    <row r="129" spans="1:27" ht="118.5" customHeight="1">
      <c r="A129" s="110"/>
      <c r="B129" s="106"/>
      <c r="C129" s="158" t="s">
        <v>239</v>
      </c>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06"/>
      <c r="Z129" s="106"/>
    </row>
    <row r="130" spans="1:27" ht="45.75" customHeight="1">
      <c r="A130" s="109"/>
      <c r="B130" s="106"/>
      <c r="C130" s="165" t="s">
        <v>240</v>
      </c>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row>
    <row r="131" spans="1:27" ht="49.5" customHeight="1">
      <c r="A131" s="109"/>
      <c r="B131" s="106"/>
      <c r="C131" s="165" t="s">
        <v>243</v>
      </c>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row>
    <row r="132" spans="1:27" ht="48.75" customHeight="1">
      <c r="A132" s="111"/>
      <c r="B132" s="38"/>
      <c r="D132" s="38"/>
      <c r="E132" s="38"/>
      <c r="J132" s="39"/>
      <c r="K132" s="39"/>
      <c r="L132" s="39"/>
      <c r="M132" s="39"/>
      <c r="N132" s="39"/>
      <c r="O132" s="39"/>
      <c r="P132" s="39"/>
      <c r="Q132" s="39"/>
      <c r="S132" s="40"/>
      <c r="T132" s="40"/>
      <c r="AA132" s="39"/>
    </row>
    <row r="133" spans="1:27">
      <c r="B133" s="38"/>
      <c r="D133" s="38"/>
      <c r="E133" s="38"/>
      <c r="J133" s="39"/>
      <c r="K133" s="39"/>
      <c r="L133" s="39"/>
      <c r="M133" s="39"/>
      <c r="N133" s="39"/>
      <c r="O133" s="39"/>
      <c r="P133" s="39"/>
      <c r="Q133" s="39"/>
      <c r="S133" s="40"/>
      <c r="T133" s="40"/>
      <c r="AA133" s="39"/>
    </row>
    <row r="134" spans="1:27">
      <c r="B134" s="38"/>
      <c r="D134" s="38"/>
      <c r="E134" s="38"/>
      <c r="J134" s="39"/>
      <c r="K134" s="39"/>
      <c r="L134" s="39"/>
      <c r="M134" s="39"/>
      <c r="N134" s="39"/>
      <c r="O134" s="39"/>
      <c r="P134" s="39"/>
      <c r="Q134" s="39"/>
      <c r="S134" s="40"/>
      <c r="T134" s="40"/>
      <c r="AA134" s="39"/>
    </row>
  </sheetData>
  <sheetProtection algorithmName="SHA-512" hashValue="tldnHRpXeBHBkM//oOpv7+VL0PvYsn/KDR0Ls/ADyJ4z+evHUiAGC5kqpR0oZhc/bs2PBZ11J765fXq8UAYCcA==" saltValue="VeR3zc4QTdUgJCGy+l6NRw==" spinCount="100000" sheet="1" objects="1" scenarios="1"/>
  <protectedRanges>
    <protectedRange sqref="F11:W13 F15:W17" name="Changeable"/>
  </protectedRanges>
  <mergeCells count="11">
    <mergeCell ref="A2:AB6"/>
    <mergeCell ref="F58:L58"/>
    <mergeCell ref="H59:I59"/>
    <mergeCell ref="J59:L59"/>
    <mergeCell ref="F17:W17"/>
    <mergeCell ref="B8:AA8"/>
    <mergeCell ref="C126:X126"/>
    <mergeCell ref="C128:X128"/>
    <mergeCell ref="C129:X129"/>
    <mergeCell ref="C130:Z130"/>
    <mergeCell ref="C131:Z131"/>
  </mergeCells>
  <conditionalFormatting sqref="Z60:AA104 Z106:AA107 AA105">
    <cfRule type="cellIs" dxfId="5" priority="6" operator="lessThan">
      <formula>0</formula>
    </cfRule>
  </conditionalFormatting>
  <conditionalFormatting sqref="AA59">
    <cfRule type="cellIs" dxfId="4" priority="5" operator="lessThan">
      <formula>0</formula>
    </cfRule>
  </conditionalFormatting>
  <conditionalFormatting sqref="S105:AB106 S60:S73 S74:T104 S107:T107 V107:AB107 U60:AB104">
    <cfRule type="top10" dxfId="3" priority="4" percent="1" rank="10"/>
  </conditionalFormatting>
  <conditionalFormatting sqref="U108">
    <cfRule type="top10" dxfId="2" priority="3" percent="1" rank="10"/>
  </conditionalFormatting>
  <conditionalFormatting sqref="U107">
    <cfRule type="top10" dxfId="1" priority="2" percent="1" rank="10"/>
  </conditionalFormatting>
  <conditionalFormatting sqref="L60:M104">
    <cfRule type="top10" dxfId="0" priority="1" percent="1" rank="10"/>
  </conditionalFormatting>
  <dataValidations count="3">
    <dataValidation type="list" allowBlank="1" showInputMessage="1" showErrorMessage="1" sqref="G11:M12">
      <formula1>AnalgesicOpioid</formula1>
    </dataValidation>
    <dataValidation type="list" allowBlank="1" showInputMessage="1" showErrorMessage="1" sqref="F16:W16 G13:M13">
      <formula1>NonOpioidAntiInflamatory_Pills_Per_Day</formula1>
    </dataValidation>
    <dataValidation type="list" allowBlank="1" showInputMessage="1" showErrorMessage="1" sqref="W11">
      <formula1>_Non_Opioid</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Menus'!$A$3:$A$25</xm:f>
          </x14:formula1>
          <xm:sqref>F11</xm:sqref>
        </x14:dataValidation>
        <x14:dataValidation type="list" allowBlank="1" showInputMessage="1" showErrorMessage="1">
          <x14:formula1>
            <xm:f>'Drop Down Menus'!$H$19:$H$26</xm:f>
          </x14:formula1>
          <xm:sqref>F12 W12</xm:sqref>
        </x14:dataValidation>
        <x14:dataValidation type="list" allowBlank="1" showInputMessage="1" showErrorMessage="1">
          <x14:formula1>
            <xm:f>'Drop Down Menus'!$H$19:$H$30</xm:f>
          </x14:formula1>
          <xm:sqref>F13 W13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3"/>
  <sheetViews>
    <sheetView topLeftCell="A7" workbookViewId="0">
      <selection activeCell="B31" sqref="B31"/>
    </sheetView>
  </sheetViews>
  <sheetFormatPr defaultRowHeight="15"/>
  <cols>
    <col min="2" max="2" width="25.5703125" bestFit="1" customWidth="1"/>
    <col min="3" max="3" width="15.140625" style="1" customWidth="1"/>
    <col min="4" max="4" width="21.85546875" style="1" bestFit="1" customWidth="1"/>
    <col min="5" max="5" width="14.7109375" style="1" bestFit="1" customWidth="1"/>
  </cols>
  <sheetData>
    <row r="2" spans="2:5">
      <c r="B2" t="s">
        <v>2</v>
      </c>
      <c r="C2" s="2"/>
      <c r="D2" s="2"/>
      <c r="E2" s="2"/>
    </row>
    <row r="3" spans="2:5">
      <c r="B3" t="s">
        <v>3</v>
      </c>
    </row>
    <row r="6" spans="2:5">
      <c r="B6" t="s">
        <v>4</v>
      </c>
    </row>
    <row r="7" spans="2:5">
      <c r="B7" t="s">
        <v>5</v>
      </c>
    </row>
    <row r="8" spans="2:5">
      <c r="B8" t="s">
        <v>6</v>
      </c>
    </row>
    <row r="9" spans="2:5">
      <c r="B9" t="s">
        <v>7</v>
      </c>
    </row>
    <row r="12" spans="2:5">
      <c r="B12" s="4" t="s">
        <v>67</v>
      </c>
    </row>
    <row r="13" spans="2:5">
      <c r="B13" s="5" t="s">
        <v>68</v>
      </c>
    </row>
    <row r="14" spans="2:5">
      <c r="B14" s="3" t="s">
        <v>69</v>
      </c>
    </row>
    <row r="15" spans="2:5">
      <c r="B15" s="6" t="s">
        <v>70</v>
      </c>
    </row>
    <row r="16" spans="2:5">
      <c r="B16" s="6" t="s">
        <v>71</v>
      </c>
    </row>
    <row r="17" spans="2:2">
      <c r="B17" s="3" t="s">
        <v>72</v>
      </c>
    </row>
    <row r="18" spans="2:2">
      <c r="B18" s="6" t="s">
        <v>73</v>
      </c>
    </row>
    <row r="19" spans="2:2">
      <c r="B19" s="3" t="s">
        <v>74</v>
      </c>
    </row>
    <row r="20" spans="2:2">
      <c r="B20" s="6" t="s">
        <v>75</v>
      </c>
    </row>
    <row r="21" spans="2:2">
      <c r="B21" s="3" t="s">
        <v>76</v>
      </c>
    </row>
    <row r="22" spans="2:2">
      <c r="B22" s="6" t="s">
        <v>77</v>
      </c>
    </row>
    <row r="23" spans="2:2">
      <c r="B23" s="4" t="s">
        <v>78</v>
      </c>
    </row>
    <row r="24" spans="2:2">
      <c r="B24" s="3" t="s">
        <v>79</v>
      </c>
    </row>
    <row r="25" spans="2:2">
      <c r="B25" s="6" t="s">
        <v>80</v>
      </c>
    </row>
    <row r="26" spans="2:2">
      <c r="B26" s="3" t="s">
        <v>81</v>
      </c>
    </row>
    <row r="27" spans="2:2">
      <c r="B27" s="6" t="s">
        <v>82</v>
      </c>
    </row>
    <row r="28" spans="2:2">
      <c r="B28" s="3" t="s">
        <v>83</v>
      </c>
    </row>
    <row r="29" spans="2:2">
      <c r="B29" s="6" t="s">
        <v>84</v>
      </c>
    </row>
    <row r="30" spans="2:2">
      <c r="B30" s="3" t="s">
        <v>85</v>
      </c>
    </row>
    <row r="31" spans="2:2">
      <c r="B31" s="6" t="s">
        <v>86</v>
      </c>
    </row>
    <row r="32" spans="2:2">
      <c r="B32" s="3" t="s">
        <v>87</v>
      </c>
    </row>
    <row r="33" spans="2:2">
      <c r="B33" s="6" t="s">
        <v>88</v>
      </c>
    </row>
    <row r="34" spans="2:2">
      <c r="B34" s="4" t="s">
        <v>89</v>
      </c>
    </row>
    <row r="35" spans="2:2">
      <c r="B35" s="3" t="s">
        <v>90</v>
      </c>
    </row>
    <row r="36" spans="2:2">
      <c r="B36" s="6" t="s">
        <v>91</v>
      </c>
    </row>
    <row r="37" spans="2:2">
      <c r="B37" s="4" t="s">
        <v>92</v>
      </c>
    </row>
    <row r="38" spans="2:2">
      <c r="B38" s="3" t="s">
        <v>93</v>
      </c>
    </row>
    <row r="39" spans="2:2">
      <c r="B39" s="6" t="s">
        <v>94</v>
      </c>
    </row>
    <row r="40" spans="2:2">
      <c r="B40" s="3" t="s">
        <v>95</v>
      </c>
    </row>
    <row r="41" spans="2:2">
      <c r="B41" s="6" t="s">
        <v>96</v>
      </c>
    </row>
    <row r="42" spans="2:2">
      <c r="B42" s="3" t="s">
        <v>97</v>
      </c>
    </row>
    <row r="43" spans="2:2">
      <c r="B43" s="6" t="s">
        <v>98</v>
      </c>
    </row>
  </sheetData>
  <sheetProtection algorithmName="SHA-512" hashValue="SoHexpUprUhvErJCn2pQ+nS0toS6AM5E787S8JUUvtkphyerc3wYT6alUfq/C6zOYd+khS933WcGC2c01m0pFA==" saltValue="Q0x0a0BebgR5guFL3oKXvQ==" spinCount="100000" sheet="1" formatCells="0" formatColumns="0" formatRows="0" insertColumns="0" insertRows="0" insertHyperlinks="0" deleteColumns="0" deleteRows="0" sort="0" autoFilter="0" pivotTables="0"/>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70" zoomScaleNormal="70" workbookViewId="0">
      <selection activeCell="I21" sqref="I21"/>
    </sheetView>
  </sheetViews>
  <sheetFormatPr defaultRowHeight="15"/>
  <cols>
    <col min="1" max="1" width="41.42578125" customWidth="1"/>
    <col min="2" max="2" width="27.28515625" customWidth="1"/>
    <col min="3" max="3" width="9.140625" customWidth="1"/>
    <col min="4" max="4" width="15.85546875" style="1" bestFit="1" customWidth="1"/>
    <col min="5" max="5" width="18.85546875" style="1" bestFit="1" customWidth="1"/>
    <col min="6" max="6" width="12.85546875" customWidth="1"/>
    <col min="7" max="7" width="3.5703125" customWidth="1"/>
    <col min="8" max="8" width="38" customWidth="1"/>
    <col min="9" max="9" width="42.85546875" customWidth="1"/>
    <col min="10" max="10" width="12" customWidth="1"/>
    <col min="11" max="11" width="15.85546875" style="1" bestFit="1" customWidth="1"/>
    <col min="12" max="12" width="18.85546875" style="1" bestFit="1" customWidth="1"/>
    <col min="13" max="13" width="12.140625" customWidth="1"/>
    <col min="14" max="14" width="25.28515625" bestFit="1" customWidth="1"/>
  </cols>
  <sheetData>
    <row r="1" spans="1:14" s="7" customFormat="1">
      <c r="A1" s="7" t="s">
        <v>138</v>
      </c>
      <c r="D1" s="2" t="s">
        <v>1</v>
      </c>
      <c r="E1" s="2" t="s">
        <v>169</v>
      </c>
      <c r="F1" s="7" t="s">
        <v>99</v>
      </c>
      <c r="H1" s="4" t="s">
        <v>139</v>
      </c>
      <c r="K1" s="2" t="s">
        <v>1</v>
      </c>
      <c r="L1" s="2" t="s">
        <v>169</v>
      </c>
      <c r="M1" s="7" t="s">
        <v>99</v>
      </c>
      <c r="N1" s="7" t="s">
        <v>141</v>
      </c>
    </row>
    <row r="2" spans="1:14">
      <c r="A2" s="3" t="s">
        <v>127</v>
      </c>
      <c r="B2" s="3" t="s">
        <v>107</v>
      </c>
      <c r="C2" s="3" t="s">
        <v>110</v>
      </c>
      <c r="D2" s="8">
        <v>6</v>
      </c>
      <c r="E2" s="8">
        <v>4</v>
      </c>
      <c r="F2" s="3" t="s">
        <v>113</v>
      </c>
      <c r="G2" s="3"/>
      <c r="H2" s="3" t="s">
        <v>140</v>
      </c>
      <c r="I2" s="3" t="s">
        <v>158</v>
      </c>
      <c r="J2" s="3" t="s">
        <v>112</v>
      </c>
      <c r="K2" s="8">
        <v>5</v>
      </c>
      <c r="L2" s="8" t="s">
        <v>172</v>
      </c>
      <c r="M2" s="3" t="s">
        <v>171</v>
      </c>
    </row>
    <row r="3" spans="1:14">
      <c r="A3" s="3" t="s">
        <v>128</v>
      </c>
      <c r="B3" s="3" t="s">
        <v>107</v>
      </c>
      <c r="C3" s="3" t="s">
        <v>108</v>
      </c>
      <c r="D3" s="8">
        <v>6</v>
      </c>
      <c r="E3" s="8">
        <v>4</v>
      </c>
      <c r="F3" s="3" t="s">
        <v>113</v>
      </c>
      <c r="G3" s="3"/>
      <c r="H3" s="3" t="s">
        <v>140</v>
      </c>
      <c r="I3" s="3" t="s">
        <v>158</v>
      </c>
      <c r="J3" s="3" t="s">
        <v>112</v>
      </c>
      <c r="K3" s="8">
        <v>5</v>
      </c>
      <c r="L3" s="8" t="s">
        <v>172</v>
      </c>
      <c r="M3" s="3" t="s">
        <v>171</v>
      </c>
    </row>
    <row r="4" spans="1:14">
      <c r="A4" s="3" t="s">
        <v>129</v>
      </c>
      <c r="B4" s="3" t="s">
        <v>107</v>
      </c>
      <c r="C4" s="3" t="s">
        <v>109</v>
      </c>
      <c r="D4" s="8">
        <v>6</v>
      </c>
      <c r="E4" s="8">
        <v>4</v>
      </c>
      <c r="F4" s="3" t="s">
        <v>113</v>
      </c>
      <c r="G4" s="3"/>
      <c r="H4" s="3" t="s">
        <v>140</v>
      </c>
      <c r="I4" s="3" t="s">
        <v>158</v>
      </c>
      <c r="J4" s="3" t="s">
        <v>112</v>
      </c>
      <c r="K4" s="8">
        <v>5</v>
      </c>
      <c r="L4" s="8" t="s">
        <v>172</v>
      </c>
      <c r="M4" s="3" t="s">
        <v>171</v>
      </c>
    </row>
    <row r="5" spans="1:14">
      <c r="A5" s="3" t="s">
        <v>130</v>
      </c>
      <c r="B5" s="3" t="s">
        <v>180</v>
      </c>
      <c r="C5" s="3" t="s">
        <v>100</v>
      </c>
      <c r="D5" s="8">
        <v>4</v>
      </c>
      <c r="E5" s="8" t="s">
        <v>172</v>
      </c>
      <c r="F5" s="3" t="s">
        <v>171</v>
      </c>
      <c r="G5" s="3"/>
      <c r="H5" s="3" t="s">
        <v>142</v>
      </c>
      <c r="I5" s="3" t="s">
        <v>158</v>
      </c>
      <c r="J5" s="3" t="s">
        <v>102</v>
      </c>
      <c r="K5" s="8">
        <v>5</v>
      </c>
      <c r="L5" s="8" t="s">
        <v>172</v>
      </c>
      <c r="M5" s="3" t="s">
        <v>171</v>
      </c>
    </row>
    <row r="6" spans="1:14">
      <c r="A6" s="3" t="s">
        <v>134</v>
      </c>
      <c r="B6" s="3" t="s">
        <v>180</v>
      </c>
      <c r="C6" s="3" t="s">
        <v>161</v>
      </c>
      <c r="D6" s="8">
        <v>4</v>
      </c>
      <c r="E6" s="8" t="s">
        <v>172</v>
      </c>
      <c r="F6" s="3" t="s">
        <v>171</v>
      </c>
      <c r="G6" s="3"/>
      <c r="H6" s="3" t="s">
        <v>142</v>
      </c>
      <c r="I6" s="3" t="s">
        <v>158</v>
      </c>
      <c r="J6" s="3" t="s">
        <v>102</v>
      </c>
      <c r="K6" s="8">
        <v>5</v>
      </c>
      <c r="L6" s="8" t="s">
        <v>172</v>
      </c>
      <c r="M6" s="3" t="s">
        <v>171</v>
      </c>
    </row>
    <row r="7" spans="1:14">
      <c r="A7" s="3" t="s">
        <v>135</v>
      </c>
      <c r="B7" s="3" t="s">
        <v>180</v>
      </c>
      <c r="C7" s="3" t="s">
        <v>101</v>
      </c>
      <c r="D7" s="8">
        <v>4</v>
      </c>
      <c r="E7" s="8" t="s">
        <v>172</v>
      </c>
      <c r="F7" s="3" t="s">
        <v>171</v>
      </c>
      <c r="G7" s="3"/>
      <c r="H7" s="3" t="s">
        <v>142</v>
      </c>
      <c r="I7" s="3" t="s">
        <v>158</v>
      </c>
      <c r="J7" s="3" t="s">
        <v>102</v>
      </c>
      <c r="K7" s="8">
        <v>5</v>
      </c>
      <c r="L7" s="8" t="s">
        <v>172</v>
      </c>
      <c r="M7" s="3" t="s">
        <v>171</v>
      </c>
    </row>
    <row r="8" spans="1:14">
      <c r="A8" s="3" t="s">
        <v>133</v>
      </c>
      <c r="B8" s="3" t="s">
        <v>180</v>
      </c>
      <c r="C8" s="3" t="s">
        <v>162</v>
      </c>
      <c r="D8" s="8">
        <v>4</v>
      </c>
      <c r="E8" s="8" t="s">
        <v>172</v>
      </c>
      <c r="F8" s="3" t="s">
        <v>171</v>
      </c>
      <c r="G8" s="3"/>
      <c r="H8" s="3" t="s">
        <v>142</v>
      </c>
      <c r="I8" s="3" t="s">
        <v>158</v>
      </c>
      <c r="J8" s="3" t="s">
        <v>102</v>
      </c>
      <c r="K8" s="8">
        <v>5</v>
      </c>
      <c r="L8" s="8" t="s">
        <v>172</v>
      </c>
      <c r="M8" s="3" t="s">
        <v>171</v>
      </c>
    </row>
    <row r="9" spans="1:14">
      <c r="A9" s="3" t="s">
        <v>130</v>
      </c>
      <c r="B9" s="3" t="s">
        <v>180</v>
      </c>
      <c r="C9" s="3" t="s">
        <v>100</v>
      </c>
      <c r="D9" s="8">
        <v>4</v>
      </c>
      <c r="E9" s="8" t="s">
        <v>172</v>
      </c>
      <c r="F9" s="3" t="s">
        <v>171</v>
      </c>
      <c r="G9" s="3"/>
      <c r="H9" s="3" t="s">
        <v>143</v>
      </c>
      <c r="I9" s="3" t="s">
        <v>57</v>
      </c>
      <c r="J9" s="3" t="s">
        <v>103</v>
      </c>
      <c r="K9" s="8">
        <v>5</v>
      </c>
      <c r="L9" s="8" t="s">
        <v>172</v>
      </c>
      <c r="M9" s="3" t="s">
        <v>106</v>
      </c>
    </row>
    <row r="10" spans="1:14">
      <c r="A10" s="3" t="s">
        <v>134</v>
      </c>
      <c r="B10" s="3" t="s">
        <v>180</v>
      </c>
      <c r="C10" s="3" t="s">
        <v>161</v>
      </c>
      <c r="D10" s="8">
        <v>4</v>
      </c>
      <c r="E10" s="8" t="s">
        <v>172</v>
      </c>
      <c r="F10" s="3" t="s">
        <v>171</v>
      </c>
      <c r="G10" s="3"/>
      <c r="H10" s="3" t="s">
        <v>143</v>
      </c>
      <c r="I10" s="3" t="s">
        <v>57</v>
      </c>
      <c r="J10" s="3" t="s">
        <v>103</v>
      </c>
      <c r="K10" s="8">
        <v>5</v>
      </c>
      <c r="L10" s="8" t="s">
        <v>172</v>
      </c>
      <c r="M10" s="3" t="s">
        <v>106</v>
      </c>
    </row>
    <row r="11" spans="1:14">
      <c r="A11" s="3" t="s">
        <v>133</v>
      </c>
      <c r="B11" s="3" t="s">
        <v>180</v>
      </c>
      <c r="C11" s="3" t="s">
        <v>162</v>
      </c>
      <c r="D11" s="8">
        <v>4</v>
      </c>
      <c r="E11" s="8" t="s">
        <v>172</v>
      </c>
      <c r="F11" s="3" t="s">
        <v>171</v>
      </c>
      <c r="G11" s="3"/>
      <c r="H11" s="3" t="s">
        <v>143</v>
      </c>
      <c r="I11" s="3" t="s">
        <v>57</v>
      </c>
      <c r="J11" s="3" t="s">
        <v>103</v>
      </c>
      <c r="K11" s="8">
        <v>5</v>
      </c>
      <c r="L11" s="8" t="s">
        <v>172</v>
      </c>
      <c r="M11" s="3" t="s">
        <v>106</v>
      </c>
    </row>
    <row r="12" spans="1:14">
      <c r="A12" s="3" t="s">
        <v>131</v>
      </c>
      <c r="B12" s="3" t="s">
        <v>156</v>
      </c>
      <c r="C12" s="3" t="s">
        <v>114</v>
      </c>
      <c r="D12" s="8"/>
      <c r="E12" s="8" t="s">
        <v>172</v>
      </c>
      <c r="F12" s="3"/>
      <c r="G12" s="3"/>
      <c r="H12" s="3"/>
      <c r="I12" s="3"/>
      <c r="J12" s="3"/>
      <c r="K12" s="8"/>
      <c r="L12" s="8"/>
      <c r="M12" s="3"/>
    </row>
    <row r="13" spans="1:14">
      <c r="A13" s="3" t="s">
        <v>132</v>
      </c>
      <c r="B13" s="3" t="s">
        <v>156</v>
      </c>
      <c r="C13" s="3" t="s">
        <v>115</v>
      </c>
      <c r="D13" s="8"/>
      <c r="E13" s="8" t="s">
        <v>172</v>
      </c>
      <c r="F13" s="3"/>
      <c r="G13" s="3"/>
      <c r="H13" s="3"/>
      <c r="I13" s="3"/>
      <c r="J13" s="3"/>
      <c r="K13" s="8"/>
      <c r="L13" s="8"/>
      <c r="M13" s="3"/>
    </row>
    <row r="14" spans="1:14">
      <c r="A14" s="3" t="s">
        <v>136</v>
      </c>
      <c r="B14" s="3" t="s">
        <v>156</v>
      </c>
      <c r="C14" s="3" t="s">
        <v>163</v>
      </c>
      <c r="D14" s="8"/>
      <c r="E14" s="8" t="s">
        <v>172</v>
      </c>
      <c r="F14" s="3"/>
      <c r="G14" s="3"/>
      <c r="H14" s="3"/>
      <c r="I14" s="3"/>
      <c r="J14" s="3"/>
      <c r="K14" s="8"/>
      <c r="L14" s="8"/>
      <c r="M14" s="3"/>
    </row>
    <row r="15" spans="1:14">
      <c r="A15" s="3" t="s">
        <v>208</v>
      </c>
      <c r="B15" s="3" t="s">
        <v>209</v>
      </c>
      <c r="C15" s="3" t="s">
        <v>100</v>
      </c>
      <c r="D15" s="8">
        <v>4</v>
      </c>
      <c r="E15" s="8">
        <v>6</v>
      </c>
      <c r="F15" t="s">
        <v>104</v>
      </c>
      <c r="H15" s="3" t="s">
        <v>142</v>
      </c>
      <c r="I15" s="3" t="s">
        <v>158</v>
      </c>
      <c r="J15" s="3" t="s">
        <v>102</v>
      </c>
      <c r="K15" s="8">
        <v>5</v>
      </c>
      <c r="L15" s="8" t="s">
        <v>172</v>
      </c>
      <c r="M15" s="3" t="s">
        <v>171</v>
      </c>
    </row>
    <row r="16" spans="1:14">
      <c r="A16" s="3" t="s">
        <v>210</v>
      </c>
      <c r="B16" s="3" t="s">
        <v>209</v>
      </c>
      <c r="C16" s="3" t="s">
        <v>161</v>
      </c>
      <c r="D16" s="8">
        <v>4</v>
      </c>
      <c r="E16" s="8">
        <v>6</v>
      </c>
      <c r="F16" t="s">
        <v>104</v>
      </c>
      <c r="H16" s="3" t="s">
        <v>142</v>
      </c>
      <c r="I16" s="3" t="s">
        <v>158</v>
      </c>
      <c r="J16" s="3" t="s">
        <v>102</v>
      </c>
      <c r="K16" s="8">
        <v>5</v>
      </c>
      <c r="L16" s="8" t="s">
        <v>172</v>
      </c>
      <c r="M16" s="3" t="s">
        <v>171</v>
      </c>
    </row>
    <row r="17" spans="1:13">
      <c r="A17" s="3" t="s">
        <v>211</v>
      </c>
      <c r="B17" s="3" t="s">
        <v>209</v>
      </c>
      <c r="C17" s="3" t="s">
        <v>101</v>
      </c>
      <c r="D17" s="8">
        <v>4</v>
      </c>
      <c r="E17" s="8">
        <v>6</v>
      </c>
      <c r="F17" t="s">
        <v>104</v>
      </c>
      <c r="H17" s="3" t="s">
        <v>142</v>
      </c>
      <c r="I17" s="3" t="s">
        <v>158</v>
      </c>
      <c r="J17" s="3" t="s">
        <v>102</v>
      </c>
      <c r="K17" s="8">
        <v>5</v>
      </c>
      <c r="L17" s="8" t="s">
        <v>172</v>
      </c>
      <c r="M17" s="3" t="s">
        <v>171</v>
      </c>
    </row>
    <row r="18" spans="1:13">
      <c r="A18" s="3" t="s">
        <v>212</v>
      </c>
      <c r="B18" s="3" t="s">
        <v>209</v>
      </c>
      <c r="C18" s="3" t="s">
        <v>162</v>
      </c>
      <c r="D18" s="8">
        <v>4</v>
      </c>
      <c r="E18" s="8">
        <v>6</v>
      </c>
      <c r="F18" t="s">
        <v>104</v>
      </c>
      <c r="H18" s="3" t="s">
        <v>142</v>
      </c>
      <c r="I18" s="3" t="s">
        <v>158</v>
      </c>
      <c r="J18" s="3" t="s">
        <v>102</v>
      </c>
      <c r="K18" s="8">
        <v>5</v>
      </c>
      <c r="L18" s="8" t="s">
        <v>172</v>
      </c>
      <c r="M18" s="3" t="s">
        <v>171</v>
      </c>
    </row>
    <row r="19" spans="1:13">
      <c r="A19" s="3" t="s">
        <v>210</v>
      </c>
      <c r="B19" s="3" t="s">
        <v>209</v>
      </c>
      <c r="C19" s="3" t="s">
        <v>161</v>
      </c>
      <c r="D19" s="8"/>
      <c r="E19" s="8" t="s">
        <v>172</v>
      </c>
      <c r="F19" t="s">
        <v>104</v>
      </c>
      <c r="H19" s="3" t="s">
        <v>143</v>
      </c>
      <c r="I19" s="3" t="s">
        <v>57</v>
      </c>
      <c r="J19" s="3" t="s">
        <v>103</v>
      </c>
      <c r="K19" s="8">
        <v>5</v>
      </c>
      <c r="L19" s="8" t="s">
        <v>172</v>
      </c>
      <c r="M19" s="3" t="s">
        <v>106</v>
      </c>
    </row>
    <row r="20" spans="1:13">
      <c r="A20" s="3" t="s">
        <v>213</v>
      </c>
      <c r="B20" s="3" t="s">
        <v>209</v>
      </c>
      <c r="C20" s="3" t="s">
        <v>110</v>
      </c>
      <c r="D20" s="8"/>
      <c r="E20" s="8" t="s">
        <v>172</v>
      </c>
      <c r="F20" t="s">
        <v>104</v>
      </c>
      <c r="H20" s="3"/>
      <c r="I20" s="3"/>
      <c r="J20" s="3"/>
      <c r="K20" s="8"/>
      <c r="L20" s="8"/>
      <c r="M20" s="3"/>
    </row>
    <row r="21" spans="1:13">
      <c r="A21" s="3" t="s">
        <v>214</v>
      </c>
      <c r="B21" s="3" t="s">
        <v>209</v>
      </c>
      <c r="C21" s="3" t="s">
        <v>104</v>
      </c>
      <c r="D21" s="8"/>
      <c r="E21" s="8" t="s">
        <v>172</v>
      </c>
      <c r="F21" t="s">
        <v>104</v>
      </c>
      <c r="H21" s="3"/>
      <c r="I21" s="3"/>
      <c r="J21" s="3"/>
      <c r="K21" s="8"/>
      <c r="L21" s="8"/>
      <c r="M21" s="3"/>
    </row>
    <row r="22" spans="1:13">
      <c r="A22" s="3" t="s">
        <v>215</v>
      </c>
      <c r="B22" s="3" t="s">
        <v>209</v>
      </c>
      <c r="C22" s="3" t="s">
        <v>111</v>
      </c>
      <c r="D22" s="8"/>
      <c r="E22" s="8" t="s">
        <v>172</v>
      </c>
      <c r="F22" t="s">
        <v>104</v>
      </c>
      <c r="H22" s="3"/>
      <c r="I22" s="3"/>
      <c r="J22" s="3"/>
      <c r="K22" s="8"/>
      <c r="L22" s="8"/>
      <c r="M22" s="3"/>
    </row>
    <row r="23" spans="1:13">
      <c r="A23" s="3" t="s">
        <v>137</v>
      </c>
      <c r="B23" s="3" t="s">
        <v>116</v>
      </c>
      <c r="C23" s="3" t="s">
        <v>164</v>
      </c>
      <c r="D23" s="8"/>
      <c r="E23" s="8" t="s">
        <v>172</v>
      </c>
      <c r="F23" s="3" t="s">
        <v>105</v>
      </c>
      <c r="G23" s="3"/>
      <c r="H23" s="3"/>
      <c r="I23" s="3"/>
      <c r="J23" s="3"/>
      <c r="K23" s="8"/>
      <c r="L23" s="8"/>
      <c r="M23" s="3"/>
    </row>
    <row r="24" spans="1:13">
      <c r="A24" s="3"/>
      <c r="B24" s="3"/>
      <c r="C24" s="3"/>
      <c r="D24" s="8"/>
      <c r="E24" s="8"/>
      <c r="F24" s="3"/>
      <c r="G24" s="3"/>
      <c r="H24" s="3" t="s">
        <v>144</v>
      </c>
      <c r="I24" s="3" t="s">
        <v>158</v>
      </c>
      <c r="J24" s="3" t="s">
        <v>165</v>
      </c>
      <c r="K24" s="8"/>
      <c r="L24" s="8"/>
      <c r="M24" s="3" t="s">
        <v>117</v>
      </c>
    </row>
    <row r="25" spans="1:13">
      <c r="H25" s="3" t="s">
        <v>145</v>
      </c>
      <c r="I25" s="3" t="s">
        <v>158</v>
      </c>
      <c r="J25" s="3" t="s">
        <v>166</v>
      </c>
      <c r="K25" s="8"/>
      <c r="L25" s="8"/>
      <c r="M25" s="3" t="s">
        <v>117</v>
      </c>
    </row>
    <row r="26" spans="1:13">
      <c r="D26" s="1">
        <v>4</v>
      </c>
      <c r="H26" s="3" t="s">
        <v>146</v>
      </c>
      <c r="I26" s="3" t="s">
        <v>159</v>
      </c>
      <c r="J26" s="3" t="s">
        <v>118</v>
      </c>
      <c r="K26" s="8"/>
      <c r="L26" s="8"/>
      <c r="M26" t="s">
        <v>119</v>
      </c>
    </row>
    <row r="27" spans="1:13">
      <c r="D27" s="1">
        <v>6</v>
      </c>
      <c r="H27" s="3" t="s">
        <v>147</v>
      </c>
      <c r="I27" s="3" t="s">
        <v>57</v>
      </c>
      <c r="J27" s="3" t="s">
        <v>105</v>
      </c>
      <c r="K27" s="8"/>
      <c r="L27" s="8"/>
      <c r="M27" s="3" t="s">
        <v>122</v>
      </c>
    </row>
    <row r="28" spans="1:13">
      <c r="D28" s="1">
        <v>8</v>
      </c>
      <c r="H28" s="3" t="s">
        <v>148</v>
      </c>
      <c r="I28" s="3" t="s">
        <v>57</v>
      </c>
      <c r="J28" s="3" t="s">
        <v>120</v>
      </c>
      <c r="K28" s="8"/>
      <c r="L28" s="8"/>
      <c r="M28" s="3" t="s">
        <v>122</v>
      </c>
    </row>
    <row r="29" spans="1:13">
      <c r="H29" s="3" t="s">
        <v>149</v>
      </c>
      <c r="I29" s="3" t="s">
        <v>57</v>
      </c>
      <c r="J29" s="3" t="s">
        <v>121</v>
      </c>
      <c r="K29" s="8"/>
      <c r="L29" s="8"/>
      <c r="M29" s="3" t="s">
        <v>122</v>
      </c>
    </row>
    <row r="30" spans="1:13">
      <c r="H30" s="3" t="s">
        <v>150</v>
      </c>
      <c r="I30" s="3" t="s">
        <v>160</v>
      </c>
      <c r="J30" s="3" t="s">
        <v>123</v>
      </c>
      <c r="L30" s="1" t="s">
        <v>175</v>
      </c>
      <c r="M30" s="3" t="s">
        <v>118</v>
      </c>
    </row>
    <row r="31" spans="1:13">
      <c r="H31" s="3" t="s">
        <v>151</v>
      </c>
      <c r="I31" s="3" t="s">
        <v>125</v>
      </c>
      <c r="J31" s="3" t="s">
        <v>167</v>
      </c>
      <c r="L31" s="1" t="s">
        <v>175</v>
      </c>
      <c r="M31" s="3" t="s">
        <v>118</v>
      </c>
    </row>
    <row r="32" spans="1:13">
      <c r="H32" s="3" t="s">
        <v>152</v>
      </c>
      <c r="I32" s="3" t="s">
        <v>125</v>
      </c>
      <c r="J32" s="3" t="s">
        <v>124</v>
      </c>
      <c r="L32" s="1" t="s">
        <v>175</v>
      </c>
      <c r="M32" s="3" t="s">
        <v>118</v>
      </c>
    </row>
    <row r="33" spans="1:13">
      <c r="H33" s="3" t="s">
        <v>153</v>
      </c>
      <c r="I33" s="3" t="s">
        <v>125</v>
      </c>
      <c r="J33" s="3" t="s">
        <v>126</v>
      </c>
      <c r="L33" s="1" t="s">
        <v>175</v>
      </c>
      <c r="M33" s="3" t="s">
        <v>118</v>
      </c>
    </row>
    <row r="34" spans="1:13">
      <c r="H34" s="3" t="s">
        <v>154</v>
      </c>
      <c r="I34" s="3" t="s">
        <v>125</v>
      </c>
      <c r="J34" s="3" t="s">
        <v>165</v>
      </c>
      <c r="L34" s="1" t="s">
        <v>175</v>
      </c>
      <c r="M34" s="3" t="s">
        <v>118</v>
      </c>
    </row>
    <row r="35" spans="1:13">
      <c r="H35" s="3" t="s">
        <v>155</v>
      </c>
      <c r="I35" s="3" t="s">
        <v>125</v>
      </c>
      <c r="J35" s="3" t="s">
        <v>168</v>
      </c>
      <c r="L35" s="1" t="s">
        <v>175</v>
      </c>
      <c r="M35" s="3" t="s">
        <v>118</v>
      </c>
    </row>
    <row r="36" spans="1:13">
      <c r="A36" s="7"/>
      <c r="H36" t="s">
        <v>174</v>
      </c>
      <c r="I36" t="s">
        <v>173</v>
      </c>
      <c r="J36" s="3" t="s">
        <v>170</v>
      </c>
      <c r="K36" s="1">
        <v>3</v>
      </c>
      <c r="L36" s="1">
        <v>8</v>
      </c>
    </row>
    <row r="37" spans="1:13" ht="17.25">
      <c r="A37" s="10" t="s">
        <v>178</v>
      </c>
      <c r="B37" s="10" t="s">
        <v>177</v>
      </c>
      <c r="H37" s="9"/>
      <c r="I37" s="3"/>
      <c r="J37" s="3"/>
    </row>
    <row r="38" spans="1:13">
      <c r="A38" s="7" t="s">
        <v>176</v>
      </c>
      <c r="B38" s="7" t="s">
        <v>176</v>
      </c>
      <c r="H38" s="3" t="s">
        <v>140</v>
      </c>
    </row>
    <row r="39" spans="1:13">
      <c r="A39" t="str">
        <f>A2</f>
        <v>Codeine, 15 mg</v>
      </c>
      <c r="B39" t="str">
        <f>IF(A2&gt;=0,H2,"")</f>
        <v xml:space="preserve">Acetaminophen, 300 mg </v>
      </c>
      <c r="H39" s="3" t="s">
        <v>142</v>
      </c>
    </row>
    <row r="40" spans="1:13">
      <c r="A40" t="str">
        <f t="shared" ref="A40:A60" si="0">A3</f>
        <v xml:space="preserve">Codeine, 30 mg </v>
      </c>
      <c r="B40" t="str">
        <f t="shared" ref="B40:B73" si="1">IF(A3&gt;=0,H3,"")</f>
        <v xml:space="preserve">Acetaminophen, 300 mg </v>
      </c>
      <c r="H40" s="3" t="s">
        <v>144</v>
      </c>
    </row>
    <row r="41" spans="1:13">
      <c r="A41" t="str">
        <f t="shared" si="0"/>
        <v xml:space="preserve">Codeine, 60 mg </v>
      </c>
      <c r="B41" t="str">
        <f t="shared" si="1"/>
        <v xml:space="preserve">Acetaminophen, 300 mg </v>
      </c>
      <c r="H41" s="3" t="s">
        <v>145</v>
      </c>
    </row>
    <row r="42" spans="1:13">
      <c r="A42" t="str">
        <f t="shared" si="0"/>
        <v>Hydrocodone, 2.5 mg</v>
      </c>
      <c r="B42" t="str">
        <f t="shared" si="1"/>
        <v xml:space="preserve">Acetaminophen, 325 mg </v>
      </c>
      <c r="H42" s="3" t="s">
        <v>146</v>
      </c>
    </row>
    <row r="43" spans="1:13">
      <c r="A43" t="str">
        <f t="shared" si="0"/>
        <v>Hydrocodone, 5 mg</v>
      </c>
      <c r="B43" t="str">
        <f t="shared" si="1"/>
        <v xml:space="preserve">Acetaminophen, 325 mg </v>
      </c>
      <c r="H43" s="3" t="s">
        <v>143</v>
      </c>
    </row>
    <row r="44" spans="1:13">
      <c r="A44" t="str">
        <f t="shared" si="0"/>
        <v>Hydrocodone, 7.5 mg</v>
      </c>
      <c r="B44" t="str">
        <f t="shared" si="1"/>
        <v xml:space="preserve">Acetaminophen, 325 mg </v>
      </c>
      <c r="H44" s="3" t="s">
        <v>147</v>
      </c>
    </row>
    <row r="45" spans="1:13">
      <c r="A45" t="str">
        <f t="shared" si="0"/>
        <v>Hydrocodone, 10 mg</v>
      </c>
      <c r="B45" t="str">
        <f t="shared" si="1"/>
        <v xml:space="preserve">Acetaminophen, 325 mg </v>
      </c>
      <c r="H45" s="3" t="s">
        <v>148</v>
      </c>
    </row>
    <row r="46" spans="1:13">
      <c r="A46" t="str">
        <f t="shared" si="0"/>
        <v>Hydrocodone, 2.5 mg</v>
      </c>
      <c r="B46" t="str">
        <f t="shared" si="1"/>
        <v>Ibuprofen, 200 mg</v>
      </c>
      <c r="H46" s="3" t="s">
        <v>149</v>
      </c>
    </row>
    <row r="47" spans="1:13">
      <c r="A47" t="str">
        <f t="shared" si="0"/>
        <v>Hydrocodone, 5 mg</v>
      </c>
      <c r="B47" t="str">
        <f t="shared" si="1"/>
        <v>Ibuprofen, 200 mg</v>
      </c>
      <c r="H47" s="3" t="s">
        <v>150</v>
      </c>
    </row>
    <row r="48" spans="1:13">
      <c r="A48" t="str">
        <f t="shared" si="0"/>
        <v>Hydrocodone, 10 mg</v>
      </c>
      <c r="B48" t="str">
        <f t="shared" si="1"/>
        <v>Ibuprofen, 200 mg</v>
      </c>
      <c r="H48" s="3" t="s">
        <v>151</v>
      </c>
    </row>
    <row r="49" spans="1:9">
      <c r="A49" t="str">
        <f t="shared" si="0"/>
        <v>Hydromorphone, 2 mg</v>
      </c>
      <c r="H49" s="3" t="s">
        <v>152</v>
      </c>
    </row>
    <row r="50" spans="1:9">
      <c r="A50" t="str">
        <f t="shared" si="0"/>
        <v>Hydromorphone, 4 mg</v>
      </c>
      <c r="H50" s="3" t="s">
        <v>153</v>
      </c>
    </row>
    <row r="51" spans="1:9">
      <c r="A51" t="str">
        <f t="shared" si="0"/>
        <v>Hydromorphone, 6 mg</v>
      </c>
      <c r="H51" s="3" t="s">
        <v>154</v>
      </c>
    </row>
    <row r="52" spans="1:9">
      <c r="A52" t="str">
        <f t="shared" si="0"/>
        <v>Oxycodone, 2.5 mg</v>
      </c>
      <c r="B52" t="str">
        <f t="shared" si="1"/>
        <v xml:space="preserve">Acetaminophen, 325 mg </v>
      </c>
      <c r="H52" s="3" t="s">
        <v>155</v>
      </c>
    </row>
    <row r="53" spans="1:9">
      <c r="A53" t="str">
        <f t="shared" si="0"/>
        <v>Oxycodone, 5 mg</v>
      </c>
      <c r="B53" t="str">
        <f t="shared" si="1"/>
        <v xml:space="preserve">Acetaminophen, 325 mg </v>
      </c>
      <c r="H53" t="s">
        <v>174</v>
      </c>
    </row>
    <row r="54" spans="1:9">
      <c r="A54" t="str">
        <f t="shared" si="0"/>
        <v xml:space="preserve">Oxycodone, 7.5 mg </v>
      </c>
      <c r="B54" t="str">
        <f t="shared" si="1"/>
        <v xml:space="preserve">Acetaminophen, 325 mg </v>
      </c>
      <c r="H54" s="3"/>
    </row>
    <row r="55" spans="1:9">
      <c r="A55" t="str">
        <f t="shared" si="0"/>
        <v xml:space="preserve">Oxycodone, 10 mg </v>
      </c>
      <c r="B55" t="str">
        <f t="shared" si="1"/>
        <v xml:space="preserve">Acetaminophen, 325 mg </v>
      </c>
      <c r="H55" s="3"/>
    </row>
    <row r="56" spans="1:9" ht="17.25">
      <c r="A56" t="str">
        <f t="shared" si="0"/>
        <v>Oxycodone, 5 mg</v>
      </c>
      <c r="B56" t="str">
        <f t="shared" si="1"/>
        <v>Ibuprofen, 200 mg</v>
      </c>
      <c r="H56" s="10" t="s">
        <v>178</v>
      </c>
      <c r="I56" s="10" t="s">
        <v>177</v>
      </c>
    </row>
    <row r="57" spans="1:9">
      <c r="A57" t="str">
        <f>A20</f>
        <v>Oxycodone, 15 mg</v>
      </c>
      <c r="H57" s="11" t="s">
        <v>107</v>
      </c>
      <c r="I57" s="11" t="str">
        <f>H2</f>
        <v xml:space="preserve">Acetaminophen, 300 mg </v>
      </c>
    </row>
    <row r="58" spans="1:9">
      <c r="A58" t="str">
        <f t="shared" si="0"/>
        <v>Oxycodone, 20 mg</v>
      </c>
      <c r="H58" t="s">
        <v>180</v>
      </c>
      <c r="I58" s="3" t="s">
        <v>140</v>
      </c>
    </row>
    <row r="59" spans="1:9">
      <c r="A59" t="str">
        <f t="shared" si="0"/>
        <v>Oxycodone, 30 mg</v>
      </c>
      <c r="I59" s="3" t="s">
        <v>142</v>
      </c>
    </row>
    <row r="60" spans="1:9">
      <c r="A60" t="str">
        <f t="shared" si="0"/>
        <v>Tramadol, 50 mg</v>
      </c>
      <c r="H60" s="12"/>
      <c r="I60" s="9" t="s">
        <v>143</v>
      </c>
    </row>
    <row r="61" spans="1:9">
      <c r="B61" t="str">
        <f t="shared" si="1"/>
        <v>Acetaminophen, 500 mg</v>
      </c>
      <c r="H61" t="s">
        <v>209</v>
      </c>
      <c r="I61" s="3" t="s">
        <v>140</v>
      </c>
    </row>
    <row r="62" spans="1:9">
      <c r="A62" s="7"/>
      <c r="B62" t="str">
        <f t="shared" si="1"/>
        <v>Acetaminophen, 650 mg</v>
      </c>
      <c r="I62" s="3" t="s">
        <v>142</v>
      </c>
    </row>
    <row r="63" spans="1:9">
      <c r="B63" t="str">
        <f t="shared" si="1"/>
        <v>Acetaminophen EXTRA Strenght, 1000 mg</v>
      </c>
      <c r="H63" s="12"/>
      <c r="I63" s="9" t="s">
        <v>143</v>
      </c>
    </row>
    <row r="64" spans="1:9">
      <c r="B64" t="str">
        <f t="shared" si="1"/>
        <v>Ibuprofen, 400 mg</v>
      </c>
      <c r="H64" s="11" t="s">
        <v>116</v>
      </c>
      <c r="I64" s="11"/>
    </row>
    <row r="65" spans="2:9">
      <c r="B65" t="str">
        <f t="shared" si="1"/>
        <v>Ibuprofen, 600 mg</v>
      </c>
      <c r="I65" s="3" t="s">
        <v>140</v>
      </c>
    </row>
    <row r="66" spans="2:9">
      <c r="B66" t="str">
        <f t="shared" si="1"/>
        <v>Ibuprofen, 800 mg</v>
      </c>
      <c r="I66" s="3" t="s">
        <v>142</v>
      </c>
    </row>
    <row r="67" spans="2:9">
      <c r="B67" t="str">
        <f t="shared" si="1"/>
        <v>Naproxen (OTC), 220 mg</v>
      </c>
      <c r="I67" s="3" t="s">
        <v>144</v>
      </c>
    </row>
    <row r="68" spans="2:9">
      <c r="B68" t="str">
        <f t="shared" si="1"/>
        <v>Naproxen, 250 mg</v>
      </c>
      <c r="I68" s="3" t="s">
        <v>145</v>
      </c>
    </row>
    <row r="69" spans="2:9">
      <c r="B69" t="str">
        <f t="shared" si="1"/>
        <v xml:space="preserve">Naproxen, 275 mg </v>
      </c>
      <c r="I69" s="3" t="s">
        <v>146</v>
      </c>
    </row>
    <row r="70" spans="2:9">
      <c r="B70" t="str">
        <f t="shared" si="1"/>
        <v>Naproxen, 375 mg</v>
      </c>
      <c r="I70" s="3" t="s">
        <v>143</v>
      </c>
    </row>
    <row r="71" spans="2:9">
      <c r="B71" t="str">
        <f t="shared" si="1"/>
        <v>Naproxen, 500 mg</v>
      </c>
      <c r="I71" s="3" t="s">
        <v>147</v>
      </c>
    </row>
    <row r="72" spans="2:9">
      <c r="B72" t="str">
        <f t="shared" si="1"/>
        <v>Naproxen, 550 mg</v>
      </c>
      <c r="I72" s="3" t="s">
        <v>148</v>
      </c>
    </row>
    <row r="73" spans="2:9">
      <c r="B73" t="str">
        <f t="shared" si="1"/>
        <v>Diclofenac, 50 mg</v>
      </c>
      <c r="I73" s="3" t="s">
        <v>149</v>
      </c>
    </row>
    <row r="74" spans="2:9">
      <c r="I74" s="3" t="s">
        <v>150</v>
      </c>
    </row>
    <row r="75" spans="2:9">
      <c r="I75" s="3" t="s">
        <v>151</v>
      </c>
    </row>
    <row r="76" spans="2:9">
      <c r="I76" s="3" t="s">
        <v>152</v>
      </c>
    </row>
    <row r="77" spans="2:9">
      <c r="I77" s="3" t="s">
        <v>153</v>
      </c>
    </row>
    <row r="78" spans="2:9">
      <c r="I78" s="3" t="s">
        <v>154</v>
      </c>
    </row>
    <row r="79" spans="2:9">
      <c r="I79" s="3" t="s">
        <v>155</v>
      </c>
    </row>
    <row r="80" spans="2:9">
      <c r="H80" s="12"/>
      <c r="I80" s="12" t="s">
        <v>174</v>
      </c>
    </row>
  </sheetData>
  <sheetProtection algorithmName="SHA-512" hashValue="hjbB7oZ4PU1y1I6/XsQ1xhAzasQcIYNJX8DZlT34ihLfJNWPmWm/GRHHDcwZCCAbOM69Lo7zSUINl5iLhHO6lQ==" saltValue="wzi/wcR1LjyWlGGQsCP6sQ==" spinCount="100000" sheet="1" formatCells="0" formatColumns="0" formatRows="0" insertColumns="0" insertRows="0" insertHyperlinks="0" deleteColumns="0" deleteRows="0" sort="0" autoFilter="0" pivotTables="0"/>
  <sortState ref="A2:H35">
    <sortCondition ref="A2"/>
  </sortState>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opLeftCell="A13" workbookViewId="0">
      <selection activeCell="E27" sqref="E27"/>
    </sheetView>
  </sheetViews>
  <sheetFormatPr defaultRowHeight="15"/>
  <cols>
    <col min="1" max="1" width="43.42578125" bestFit="1" customWidth="1"/>
    <col min="2" max="2" width="7" style="32" customWidth="1"/>
    <col min="3" max="3" width="23.28515625" customWidth="1"/>
    <col min="4" max="4" width="23.140625" bestFit="1" customWidth="1"/>
    <col min="5" max="5" width="15.7109375" bestFit="1" customWidth="1"/>
    <col min="6" max="6" width="23.140625" bestFit="1" customWidth="1"/>
    <col min="7" max="7" width="18.5703125" customWidth="1"/>
    <col min="8" max="8" width="14" customWidth="1"/>
  </cols>
  <sheetData>
    <row r="1" spans="1:11" s="19" customFormat="1">
      <c r="A1" s="19" t="s">
        <v>138</v>
      </c>
      <c r="B1" s="25"/>
      <c r="C1" s="25" t="s">
        <v>107</v>
      </c>
      <c r="D1" s="21" t="s">
        <v>180</v>
      </c>
      <c r="E1" s="26" t="s">
        <v>156</v>
      </c>
      <c r="F1" s="25" t="s">
        <v>209</v>
      </c>
      <c r="G1" s="25" t="s">
        <v>116</v>
      </c>
      <c r="H1" s="19" t="s">
        <v>183</v>
      </c>
      <c r="I1" s="20"/>
      <c r="J1" s="20"/>
    </row>
    <row r="2" spans="1:11" s="19" customFormat="1">
      <c r="A2" s="33"/>
      <c r="B2" s="25"/>
      <c r="C2" s="22"/>
      <c r="D2" s="3"/>
      <c r="E2" s="22"/>
      <c r="F2" s="3"/>
      <c r="G2" s="22"/>
      <c r="H2" s="3"/>
      <c r="I2" s="20"/>
      <c r="J2" s="20"/>
    </row>
    <row r="3" spans="1:11" s="24" customFormat="1">
      <c r="A3" s="22" t="s">
        <v>185</v>
      </c>
      <c r="B3" s="27"/>
      <c r="C3" s="22" t="s">
        <v>140</v>
      </c>
      <c r="D3" s="3" t="s">
        <v>140</v>
      </c>
      <c r="E3" s="22"/>
      <c r="F3" s="3" t="s">
        <v>140</v>
      </c>
      <c r="G3" s="22"/>
      <c r="H3" s="3" t="s">
        <v>142</v>
      </c>
      <c r="I3" s="23"/>
      <c r="J3" s="23"/>
      <c r="K3" s="22"/>
    </row>
    <row r="4" spans="1:11" s="24" customFormat="1">
      <c r="A4" s="22" t="s">
        <v>186</v>
      </c>
      <c r="B4" s="27"/>
      <c r="C4" s="23"/>
      <c r="D4" s="3" t="s">
        <v>142</v>
      </c>
      <c r="E4" s="22"/>
      <c r="F4" s="3" t="s">
        <v>142</v>
      </c>
      <c r="G4" s="22"/>
      <c r="H4" s="3" t="s">
        <v>144</v>
      </c>
      <c r="I4" s="23"/>
      <c r="J4" s="23"/>
      <c r="K4" s="22"/>
    </row>
    <row r="5" spans="1:11" s="24" customFormat="1">
      <c r="A5" s="22" t="s">
        <v>187</v>
      </c>
      <c r="B5" s="27"/>
      <c r="C5" s="26"/>
      <c r="D5" s="3" t="s">
        <v>143</v>
      </c>
      <c r="E5" s="22"/>
      <c r="F5" s="3" t="s">
        <v>143</v>
      </c>
      <c r="G5" s="22"/>
      <c r="H5" s="3" t="s">
        <v>143</v>
      </c>
      <c r="I5" s="23"/>
      <c r="J5" s="23"/>
      <c r="K5" s="22"/>
    </row>
    <row r="6" spans="1:11" s="24" customFormat="1">
      <c r="A6" s="22" t="s">
        <v>197</v>
      </c>
      <c r="B6" s="27"/>
      <c r="C6" s="23"/>
      <c r="D6" s="23"/>
      <c r="E6" s="22"/>
      <c r="F6" s="22"/>
      <c r="G6" s="22"/>
      <c r="H6" s="3" t="s">
        <v>147</v>
      </c>
      <c r="I6" s="23"/>
      <c r="J6" s="23"/>
      <c r="K6" s="22"/>
    </row>
    <row r="7" spans="1:11" s="24" customFormat="1">
      <c r="A7" s="22" t="s">
        <v>198</v>
      </c>
      <c r="B7" s="27"/>
      <c r="C7" s="23"/>
      <c r="D7" s="23"/>
      <c r="E7" s="22"/>
      <c r="F7" s="22"/>
      <c r="G7" s="22"/>
      <c r="H7" s="3" t="s">
        <v>148</v>
      </c>
      <c r="I7" s="23"/>
      <c r="J7" s="23"/>
      <c r="K7" s="22"/>
    </row>
    <row r="8" spans="1:11" s="24" customFormat="1">
      <c r="A8" s="22" t="s">
        <v>199</v>
      </c>
      <c r="B8" s="27"/>
      <c r="C8" s="23"/>
      <c r="D8" s="23"/>
      <c r="E8" s="22"/>
      <c r="F8" s="22"/>
      <c r="G8" s="22"/>
      <c r="H8" s="3" t="s">
        <v>149</v>
      </c>
      <c r="I8" s="23"/>
      <c r="J8" s="23"/>
      <c r="K8" s="22"/>
    </row>
    <row r="9" spans="1:11" s="24" customFormat="1">
      <c r="A9" s="22" t="s">
        <v>200</v>
      </c>
      <c r="B9" s="27"/>
      <c r="C9" s="23"/>
      <c r="D9" s="23"/>
      <c r="E9" s="22"/>
      <c r="F9" s="22"/>
      <c r="G9" s="22"/>
      <c r="H9" s="3" t="s">
        <v>150</v>
      </c>
      <c r="I9" s="23"/>
      <c r="J9" s="23"/>
      <c r="K9" s="22"/>
    </row>
    <row r="10" spans="1:11" s="24" customFormat="1">
      <c r="A10" s="22" t="s">
        <v>193</v>
      </c>
      <c r="B10" s="27"/>
      <c r="C10" s="23"/>
      <c r="D10" s="23"/>
      <c r="E10" s="22"/>
      <c r="F10" s="22"/>
      <c r="G10" s="22"/>
      <c r="H10" s="3" t="s">
        <v>151</v>
      </c>
      <c r="I10" s="23"/>
      <c r="J10" s="23"/>
      <c r="K10" s="22"/>
    </row>
    <row r="11" spans="1:11" s="24" customFormat="1">
      <c r="A11" s="22" t="s">
        <v>194</v>
      </c>
      <c r="B11" s="27"/>
      <c r="C11" s="23"/>
      <c r="D11" s="23"/>
      <c r="E11" s="22"/>
      <c r="F11" s="22"/>
      <c r="G11" s="22"/>
      <c r="H11" s="3" t="s">
        <v>153</v>
      </c>
      <c r="I11" s="23"/>
      <c r="J11" s="23"/>
      <c r="K11" s="22"/>
    </row>
    <row r="12" spans="1:11" s="24" customFormat="1">
      <c r="A12" s="22" t="s">
        <v>195</v>
      </c>
      <c r="B12" s="27"/>
      <c r="C12" s="23">
        <v>4</v>
      </c>
      <c r="D12" s="23"/>
      <c r="E12" s="22"/>
      <c r="F12" s="22"/>
      <c r="G12" s="22"/>
      <c r="H12" s="3" t="s">
        <v>154</v>
      </c>
      <c r="I12" s="23"/>
      <c r="J12" s="23"/>
      <c r="K12" s="22"/>
    </row>
    <row r="13" spans="1:11" s="24" customFormat="1">
      <c r="A13" s="22" t="s">
        <v>196</v>
      </c>
      <c r="B13" s="27"/>
      <c r="C13" s="23">
        <v>5</v>
      </c>
      <c r="D13" s="23"/>
      <c r="E13" s="22"/>
      <c r="F13" s="22"/>
      <c r="G13" s="22"/>
      <c r="H13" s="3" t="s">
        <v>155</v>
      </c>
      <c r="I13" s="23"/>
      <c r="J13" s="23"/>
      <c r="K13" s="22"/>
    </row>
    <row r="14" spans="1:11" s="24" customFormat="1">
      <c r="A14" s="22" t="s">
        <v>189</v>
      </c>
      <c r="B14" s="27"/>
      <c r="C14" s="23">
        <v>6</v>
      </c>
      <c r="D14" s="23"/>
      <c r="E14" s="22"/>
      <c r="F14" s="22"/>
      <c r="G14" s="22"/>
      <c r="H14" t="s">
        <v>174</v>
      </c>
      <c r="I14" s="23"/>
      <c r="J14" s="23"/>
      <c r="K14" s="22"/>
    </row>
    <row r="15" spans="1:11" s="24" customFormat="1">
      <c r="A15" s="22" t="s">
        <v>190</v>
      </c>
      <c r="B15" s="27"/>
      <c r="C15" s="23"/>
      <c r="D15" s="23"/>
      <c r="E15" s="22"/>
      <c r="F15" s="22"/>
      <c r="G15" s="22"/>
      <c r="H15"/>
      <c r="I15" s="23"/>
      <c r="J15" s="23"/>
      <c r="K15" s="22"/>
    </row>
    <row r="16" spans="1:11" s="24" customFormat="1">
      <c r="A16" s="22" t="s">
        <v>191</v>
      </c>
      <c r="B16" s="27"/>
      <c r="C16" s="23"/>
      <c r="D16" s="23"/>
      <c r="E16" s="22"/>
      <c r="F16" s="22"/>
      <c r="G16" s="22"/>
      <c r="H16"/>
      <c r="I16" s="23"/>
      <c r="J16" s="23"/>
      <c r="K16" s="22"/>
    </row>
    <row r="17" spans="1:12" s="24" customFormat="1">
      <c r="A17" s="22" t="s">
        <v>188</v>
      </c>
      <c r="B17" s="27"/>
      <c r="C17" s="22"/>
      <c r="D17" s="23"/>
      <c r="E17" s="22"/>
      <c r="F17" s="22"/>
      <c r="G17" s="22"/>
      <c r="H17"/>
      <c r="I17" s="23"/>
      <c r="J17" s="23"/>
      <c r="K17" s="22"/>
    </row>
    <row r="18" spans="1:12" s="24" customFormat="1">
      <c r="A18" s="22" t="s">
        <v>216</v>
      </c>
      <c r="B18" s="27"/>
      <c r="C18" s="23"/>
      <c r="D18" s="23"/>
      <c r="G18" s="22"/>
      <c r="H18" s="3"/>
      <c r="I18" s="23"/>
      <c r="J18" s="23"/>
      <c r="K18" s="22"/>
    </row>
    <row r="19" spans="1:12" s="24" customFormat="1">
      <c r="A19" s="22" t="s">
        <v>217</v>
      </c>
      <c r="B19" s="27"/>
      <c r="C19" s="26"/>
      <c r="D19" s="21"/>
      <c r="E19" s="26"/>
      <c r="F19" s="25"/>
      <c r="G19" s="25"/>
      <c r="H19" s="23">
        <v>1</v>
      </c>
      <c r="I19" s="23"/>
      <c r="J19" s="23"/>
      <c r="K19" s="22"/>
    </row>
    <row r="20" spans="1:12" s="24" customFormat="1">
      <c r="A20" s="22" t="s">
        <v>218</v>
      </c>
      <c r="B20" s="27"/>
      <c r="C20" s="23"/>
      <c r="D20" s="23"/>
      <c r="G20" s="22"/>
      <c r="H20" s="23">
        <v>2</v>
      </c>
      <c r="I20" s="23"/>
      <c r="J20" s="23"/>
      <c r="K20" s="22"/>
    </row>
    <row r="21" spans="1:12" s="24" customFormat="1">
      <c r="A21" s="22" t="s">
        <v>219</v>
      </c>
      <c r="B21" s="27"/>
      <c r="C21" s="25"/>
      <c r="D21" s="21"/>
      <c r="E21" s="26"/>
      <c r="F21" s="25"/>
      <c r="G21" s="25"/>
      <c r="H21" s="23">
        <v>3</v>
      </c>
      <c r="I21" s="23"/>
      <c r="J21" s="23"/>
      <c r="K21" s="22"/>
    </row>
    <row r="22" spans="1:12" s="24" customFormat="1">
      <c r="A22" s="22" t="s">
        <v>220</v>
      </c>
      <c r="B22" s="27"/>
      <c r="C22" s="23"/>
      <c r="D22" s="23"/>
      <c r="G22" s="22"/>
      <c r="H22" s="23">
        <v>4</v>
      </c>
      <c r="I22" s="23"/>
      <c r="J22" s="23"/>
      <c r="K22" s="22"/>
    </row>
    <row r="23" spans="1:12" s="24" customFormat="1">
      <c r="A23" s="22" t="s">
        <v>221</v>
      </c>
      <c r="B23" s="27"/>
      <c r="C23" s="23"/>
      <c r="D23" s="23"/>
      <c r="G23" s="22"/>
      <c r="H23" s="23">
        <v>5</v>
      </c>
      <c r="I23" s="23"/>
      <c r="J23" s="23"/>
      <c r="K23" s="22"/>
    </row>
    <row r="24" spans="1:12" s="24" customFormat="1">
      <c r="A24" s="22" t="s">
        <v>222</v>
      </c>
      <c r="B24" s="27"/>
      <c r="C24" s="23"/>
      <c r="D24" s="23"/>
      <c r="G24" s="22"/>
      <c r="H24" s="23">
        <v>6</v>
      </c>
      <c r="I24" s="23"/>
      <c r="J24" s="23"/>
      <c r="K24" s="22"/>
    </row>
    <row r="25" spans="1:12" s="24" customFormat="1">
      <c r="A25" s="22" t="s">
        <v>192</v>
      </c>
      <c r="B25" s="27"/>
      <c r="C25" s="23"/>
      <c r="D25" s="23"/>
      <c r="G25" s="22"/>
      <c r="H25" s="23">
        <v>7</v>
      </c>
      <c r="I25" s="23"/>
      <c r="J25" s="23"/>
      <c r="K25" s="22"/>
    </row>
    <row r="26" spans="1:12" s="24" customFormat="1">
      <c r="A26" s="22"/>
      <c r="B26" s="27"/>
      <c r="C26" s="23"/>
      <c r="D26" s="34"/>
      <c r="E26" s="22"/>
      <c r="F26" s="22"/>
      <c r="G26" s="22"/>
      <c r="H26" s="23">
        <v>8</v>
      </c>
      <c r="I26" s="23"/>
      <c r="J26" s="23"/>
      <c r="K26" s="22"/>
    </row>
    <row r="27" spans="1:12" s="24" customFormat="1">
      <c r="A27" s="22"/>
      <c r="B27" s="27"/>
      <c r="C27" s="23"/>
      <c r="D27" s="23"/>
      <c r="E27" s="22"/>
      <c r="F27" s="22"/>
      <c r="G27" s="22"/>
      <c r="H27" s="22">
        <v>9</v>
      </c>
      <c r="I27" s="23"/>
      <c r="J27" s="23"/>
      <c r="K27" s="22"/>
    </row>
    <row r="28" spans="1:12" s="24" customFormat="1">
      <c r="A28" s="22"/>
      <c r="B28" s="27"/>
      <c r="C28" s="23"/>
      <c r="D28" s="23"/>
      <c r="E28" s="22"/>
      <c r="F28" s="22"/>
      <c r="G28" s="22"/>
      <c r="H28" s="22">
        <v>10</v>
      </c>
      <c r="I28" s="23"/>
      <c r="J28" s="23"/>
      <c r="K28" s="22"/>
    </row>
    <row r="29" spans="1:12" s="24" customFormat="1" ht="16.5" customHeight="1">
      <c r="A29" s="22"/>
      <c r="B29" s="27"/>
      <c r="C29" s="23"/>
      <c r="D29" s="23"/>
      <c r="E29" s="22"/>
      <c r="F29" s="22"/>
      <c r="G29" s="22"/>
      <c r="H29" s="22">
        <v>11</v>
      </c>
      <c r="I29" s="23"/>
      <c r="J29" s="23"/>
      <c r="K29" s="22"/>
    </row>
    <row r="30" spans="1:12" s="24" customFormat="1">
      <c r="A30" s="22"/>
      <c r="B30" s="27"/>
      <c r="C30" s="23"/>
      <c r="D30" s="23"/>
      <c r="E30" s="22"/>
      <c r="F30" s="22"/>
      <c r="G30" s="22"/>
      <c r="H30" s="22">
        <v>12</v>
      </c>
      <c r="I30" s="23"/>
      <c r="J30" s="23"/>
      <c r="K30" s="22"/>
    </row>
    <row r="31" spans="1:12" s="13" customFormat="1">
      <c r="A31" s="13" t="s">
        <v>138</v>
      </c>
      <c r="B31" s="28"/>
      <c r="C31" s="14" t="s">
        <v>1</v>
      </c>
      <c r="D31" s="14" t="s">
        <v>169</v>
      </c>
      <c r="E31" s="13" t="s">
        <v>99</v>
      </c>
      <c r="G31" s="16" t="s">
        <v>181</v>
      </c>
      <c r="I31" s="14" t="s">
        <v>1</v>
      </c>
      <c r="J31" s="14" t="s">
        <v>169</v>
      </c>
      <c r="K31" s="13" t="s">
        <v>99</v>
      </c>
      <c r="L31" s="13" t="s">
        <v>141</v>
      </c>
    </row>
    <row r="32" spans="1:12" s="13" customFormat="1">
      <c r="A32" s="9" t="s">
        <v>107</v>
      </c>
      <c r="B32" s="28"/>
      <c r="C32" s="14"/>
      <c r="D32" s="14"/>
      <c r="G32" s="9" t="s">
        <v>140</v>
      </c>
      <c r="H32" s="9" t="s">
        <v>112</v>
      </c>
      <c r="I32" s="15">
        <v>5</v>
      </c>
      <c r="J32" s="15" t="s">
        <v>172</v>
      </c>
      <c r="K32" s="9" t="s">
        <v>171</v>
      </c>
    </row>
    <row r="33" spans="1:11">
      <c r="A33" s="3" t="s">
        <v>127</v>
      </c>
      <c r="B33" s="29" t="s">
        <v>110</v>
      </c>
      <c r="C33" s="8">
        <v>6</v>
      </c>
      <c r="D33" s="8">
        <v>4</v>
      </c>
      <c r="E33" s="3" t="s">
        <v>113</v>
      </c>
      <c r="F33" s="3"/>
      <c r="G33" s="3"/>
      <c r="H33" s="3"/>
      <c r="I33" s="8"/>
      <c r="J33" s="8"/>
      <c r="K33" s="3"/>
    </row>
    <row r="34" spans="1:11">
      <c r="A34" s="3" t="s">
        <v>128</v>
      </c>
      <c r="B34" s="29" t="s">
        <v>108</v>
      </c>
      <c r="C34" s="8">
        <v>6</v>
      </c>
      <c r="D34" s="8">
        <v>4</v>
      </c>
      <c r="E34" s="3" t="s">
        <v>113</v>
      </c>
      <c r="F34" s="3"/>
      <c r="G34" s="3"/>
      <c r="H34" s="3"/>
      <c r="I34" s="8"/>
      <c r="J34" s="8"/>
      <c r="K34" s="3"/>
    </row>
    <row r="35" spans="1:11" s="12" customFormat="1">
      <c r="A35" s="9" t="s">
        <v>129</v>
      </c>
      <c r="B35" s="30" t="s">
        <v>109</v>
      </c>
      <c r="C35" s="15">
        <v>6</v>
      </c>
      <c r="D35" s="15">
        <v>4</v>
      </c>
      <c r="E35" s="9" t="s">
        <v>113</v>
      </c>
      <c r="F35" s="9"/>
      <c r="G35" s="9"/>
      <c r="H35" s="9"/>
      <c r="I35" s="15"/>
      <c r="J35" s="15"/>
      <c r="K35" s="9"/>
    </row>
    <row r="36" spans="1:11" s="12" customFormat="1">
      <c r="A36" s="9" t="s">
        <v>157</v>
      </c>
      <c r="B36" s="30"/>
      <c r="C36" s="15"/>
      <c r="D36" s="15"/>
      <c r="E36" s="9"/>
      <c r="F36" s="9"/>
      <c r="G36" s="9"/>
      <c r="H36" s="9"/>
      <c r="I36" s="15"/>
      <c r="J36" s="15"/>
      <c r="K36" s="9"/>
    </row>
    <row r="37" spans="1:11">
      <c r="A37" s="3" t="s">
        <v>130</v>
      </c>
      <c r="B37" s="29" t="s">
        <v>100</v>
      </c>
      <c r="C37" s="8">
        <v>4</v>
      </c>
      <c r="D37" s="8" t="s">
        <v>172</v>
      </c>
      <c r="E37" s="3" t="s">
        <v>171</v>
      </c>
      <c r="F37" s="3"/>
      <c r="G37" s="3" t="s">
        <v>140</v>
      </c>
      <c r="H37" s="3" t="s">
        <v>112</v>
      </c>
      <c r="I37" s="8">
        <v>5</v>
      </c>
      <c r="J37" s="8" t="s">
        <v>172</v>
      </c>
      <c r="K37" s="3" t="s">
        <v>171</v>
      </c>
    </row>
    <row r="38" spans="1:11">
      <c r="A38" s="3" t="s">
        <v>134</v>
      </c>
      <c r="B38" s="29" t="s">
        <v>161</v>
      </c>
      <c r="C38" s="8">
        <v>4</v>
      </c>
      <c r="D38" s="8" t="s">
        <v>172</v>
      </c>
      <c r="E38" s="3" t="s">
        <v>171</v>
      </c>
      <c r="F38" s="3"/>
      <c r="G38" s="3" t="s">
        <v>142</v>
      </c>
      <c r="H38" s="3" t="s">
        <v>102</v>
      </c>
      <c r="I38" s="8">
        <v>5</v>
      </c>
      <c r="J38" s="8" t="s">
        <v>172</v>
      </c>
      <c r="K38" s="3" t="s">
        <v>171</v>
      </c>
    </row>
    <row r="39" spans="1:11">
      <c r="A39" s="3" t="s">
        <v>135</v>
      </c>
      <c r="B39" s="29" t="s">
        <v>101</v>
      </c>
      <c r="C39" s="8">
        <v>4</v>
      </c>
      <c r="D39" s="8" t="s">
        <v>172</v>
      </c>
      <c r="E39" s="3" t="s">
        <v>171</v>
      </c>
      <c r="F39" s="3"/>
      <c r="G39" s="3" t="s">
        <v>143</v>
      </c>
      <c r="H39" s="3" t="s">
        <v>103</v>
      </c>
      <c r="I39" s="8">
        <v>5</v>
      </c>
      <c r="J39" s="8" t="s">
        <v>172</v>
      </c>
      <c r="K39" s="3" t="s">
        <v>122</v>
      </c>
    </row>
    <row r="40" spans="1:11">
      <c r="A40" s="3" t="s">
        <v>133</v>
      </c>
      <c r="B40" s="29" t="s">
        <v>162</v>
      </c>
      <c r="C40" s="8">
        <v>4</v>
      </c>
      <c r="D40" s="8" t="s">
        <v>172</v>
      </c>
      <c r="E40" s="3" t="s">
        <v>171</v>
      </c>
      <c r="F40" s="3"/>
      <c r="G40" s="3"/>
      <c r="H40" s="3"/>
      <c r="I40" s="8"/>
      <c r="J40" s="8"/>
      <c r="K40" s="3"/>
    </row>
    <row r="41" spans="1:11">
      <c r="A41" s="3" t="s">
        <v>130</v>
      </c>
      <c r="B41" s="29" t="s">
        <v>100</v>
      </c>
      <c r="C41" s="8">
        <v>4</v>
      </c>
      <c r="D41" s="8" t="s">
        <v>172</v>
      </c>
      <c r="E41" s="3" t="s">
        <v>171</v>
      </c>
      <c r="F41" s="3"/>
      <c r="G41" s="3"/>
      <c r="H41" s="3"/>
      <c r="I41" s="8"/>
      <c r="J41" s="8"/>
      <c r="K41" s="3"/>
    </row>
    <row r="42" spans="1:11">
      <c r="A42" s="3" t="s">
        <v>134</v>
      </c>
      <c r="B42" s="29" t="s">
        <v>161</v>
      </c>
      <c r="C42" s="8">
        <v>4</v>
      </c>
      <c r="D42" s="8" t="s">
        <v>172</v>
      </c>
      <c r="E42" s="3" t="s">
        <v>171</v>
      </c>
      <c r="F42" s="3"/>
      <c r="G42" s="3"/>
      <c r="H42" s="3"/>
      <c r="I42" s="8"/>
      <c r="J42" s="8"/>
      <c r="K42" s="3"/>
    </row>
    <row r="43" spans="1:11" s="12" customFormat="1">
      <c r="A43" s="9" t="s">
        <v>133</v>
      </c>
      <c r="B43" s="30" t="s">
        <v>162</v>
      </c>
      <c r="C43" s="15">
        <v>4</v>
      </c>
      <c r="D43" s="15" t="s">
        <v>172</v>
      </c>
      <c r="E43" s="9" t="s">
        <v>171</v>
      </c>
      <c r="F43" s="9"/>
      <c r="G43" s="9"/>
      <c r="H43" s="9"/>
      <c r="I43" s="15"/>
      <c r="J43" s="15"/>
      <c r="K43" s="9"/>
    </row>
    <row r="44" spans="1:11" s="11" customFormat="1">
      <c r="A44" s="17" t="s">
        <v>156</v>
      </c>
      <c r="B44" s="31"/>
      <c r="C44" s="18"/>
      <c r="D44" s="18"/>
      <c r="E44" s="17"/>
      <c r="F44" s="17"/>
      <c r="G44" s="17"/>
      <c r="H44" s="17"/>
      <c r="I44" s="18"/>
      <c r="J44" s="18"/>
      <c r="K44" s="17"/>
    </row>
    <row r="45" spans="1:11">
      <c r="A45" s="3" t="s">
        <v>131</v>
      </c>
      <c r="B45" s="29" t="s">
        <v>114</v>
      </c>
      <c r="C45" s="8"/>
      <c r="D45" s="8" t="s">
        <v>172</v>
      </c>
      <c r="E45" s="3"/>
      <c r="F45" s="3"/>
      <c r="G45" s="3"/>
      <c r="H45" s="3"/>
      <c r="I45" s="8"/>
      <c r="J45" s="8"/>
      <c r="K45" s="3"/>
    </row>
    <row r="46" spans="1:11">
      <c r="A46" s="3" t="s">
        <v>132</v>
      </c>
      <c r="B46" s="29" t="s">
        <v>115</v>
      </c>
      <c r="C46" s="8"/>
      <c r="D46" s="8" t="s">
        <v>172</v>
      </c>
      <c r="E46" s="3"/>
      <c r="F46" s="3"/>
      <c r="G46" s="3"/>
      <c r="H46" s="3"/>
      <c r="I46" s="8"/>
      <c r="J46" s="8"/>
      <c r="K46" s="3"/>
    </row>
    <row r="47" spans="1:11" s="12" customFormat="1">
      <c r="A47" s="9" t="s">
        <v>136</v>
      </c>
      <c r="B47" s="30" t="s">
        <v>163</v>
      </c>
      <c r="C47" s="15"/>
      <c r="D47" s="15" t="s">
        <v>172</v>
      </c>
      <c r="E47" s="9"/>
      <c r="F47" s="9"/>
      <c r="G47" s="9"/>
      <c r="H47" s="9"/>
      <c r="I47" s="15"/>
      <c r="J47" s="15"/>
      <c r="K47" s="9"/>
    </row>
    <row r="48" spans="1:11" s="11" customFormat="1">
      <c r="A48" s="17" t="s">
        <v>209</v>
      </c>
      <c r="B48" s="31"/>
      <c r="C48" s="18"/>
      <c r="D48" s="18"/>
      <c r="E48" s="17"/>
      <c r="F48" s="17"/>
      <c r="G48" s="17"/>
      <c r="H48" s="17"/>
      <c r="I48" s="18"/>
      <c r="J48" s="18"/>
      <c r="K48" s="17"/>
    </row>
    <row r="49" spans="1:11">
      <c r="A49" s="3" t="s">
        <v>208</v>
      </c>
      <c r="B49" s="29" t="s">
        <v>100</v>
      </c>
      <c r="C49" s="8">
        <v>4</v>
      </c>
      <c r="D49" s="8">
        <v>6</v>
      </c>
      <c r="E49" t="s">
        <v>104</v>
      </c>
      <c r="G49" s="3" t="s">
        <v>140</v>
      </c>
      <c r="H49" s="3" t="s">
        <v>112</v>
      </c>
      <c r="I49" s="8">
        <v>5</v>
      </c>
      <c r="J49" s="8" t="s">
        <v>172</v>
      </c>
      <c r="K49" s="3" t="s">
        <v>171</v>
      </c>
    </row>
    <row r="50" spans="1:11">
      <c r="A50" s="3" t="s">
        <v>210</v>
      </c>
      <c r="B50" s="29" t="s">
        <v>161</v>
      </c>
      <c r="C50" s="8">
        <v>4</v>
      </c>
      <c r="D50" s="8">
        <v>6</v>
      </c>
      <c r="E50" t="s">
        <v>104</v>
      </c>
      <c r="G50" s="3" t="s">
        <v>142</v>
      </c>
      <c r="H50" s="3" t="s">
        <v>102</v>
      </c>
      <c r="I50" s="8">
        <v>5</v>
      </c>
      <c r="J50" s="8" t="s">
        <v>172</v>
      </c>
      <c r="K50" s="3" t="s">
        <v>171</v>
      </c>
    </row>
    <row r="51" spans="1:11">
      <c r="A51" s="3" t="s">
        <v>211</v>
      </c>
      <c r="B51" s="29" t="s">
        <v>101</v>
      </c>
      <c r="C51" s="8">
        <v>4</v>
      </c>
      <c r="D51" s="8">
        <v>6</v>
      </c>
      <c r="E51" t="s">
        <v>104</v>
      </c>
      <c r="G51" s="3" t="s">
        <v>143</v>
      </c>
      <c r="H51" s="3" t="s">
        <v>103</v>
      </c>
      <c r="I51" s="8">
        <v>5</v>
      </c>
      <c r="J51" s="8" t="s">
        <v>172</v>
      </c>
      <c r="K51" s="3" t="s">
        <v>122</v>
      </c>
    </row>
    <row r="52" spans="1:11">
      <c r="A52" s="3" t="s">
        <v>212</v>
      </c>
      <c r="B52" s="29" t="s">
        <v>162</v>
      </c>
      <c r="C52" s="8">
        <v>4</v>
      </c>
      <c r="D52" s="8">
        <v>6</v>
      </c>
      <c r="E52" t="s">
        <v>104</v>
      </c>
      <c r="G52" s="3"/>
      <c r="H52" s="3"/>
      <c r="I52" s="8"/>
      <c r="J52" s="8"/>
      <c r="K52" s="3"/>
    </row>
    <row r="53" spans="1:11">
      <c r="A53" s="3" t="s">
        <v>210</v>
      </c>
      <c r="B53" s="29" t="s">
        <v>161</v>
      </c>
      <c r="C53" s="8"/>
      <c r="D53" s="8" t="s">
        <v>172</v>
      </c>
      <c r="E53" t="s">
        <v>104</v>
      </c>
      <c r="G53" s="3"/>
      <c r="H53" s="3"/>
      <c r="I53" s="8"/>
      <c r="J53" s="8"/>
      <c r="K53" s="3"/>
    </row>
    <row r="54" spans="1:11">
      <c r="A54" s="3" t="s">
        <v>213</v>
      </c>
      <c r="B54" s="29" t="s">
        <v>110</v>
      </c>
      <c r="C54" s="8"/>
      <c r="D54" s="8" t="s">
        <v>172</v>
      </c>
      <c r="E54" t="s">
        <v>104</v>
      </c>
      <c r="G54" s="3"/>
      <c r="H54" s="3"/>
      <c r="I54" s="8"/>
      <c r="J54" s="8"/>
      <c r="K54" s="3"/>
    </row>
    <row r="55" spans="1:11">
      <c r="A55" s="3" t="s">
        <v>214</v>
      </c>
      <c r="B55" s="29" t="s">
        <v>104</v>
      </c>
      <c r="C55" s="8"/>
      <c r="D55" s="8" t="s">
        <v>172</v>
      </c>
      <c r="E55" t="s">
        <v>104</v>
      </c>
      <c r="G55" s="3"/>
      <c r="H55" s="3"/>
      <c r="I55" s="8"/>
      <c r="J55" s="8"/>
      <c r="K55" s="3"/>
    </row>
    <row r="56" spans="1:11" s="12" customFormat="1">
      <c r="A56" s="9" t="s">
        <v>215</v>
      </c>
      <c r="B56" s="30" t="s">
        <v>111</v>
      </c>
      <c r="C56" s="15"/>
      <c r="D56" s="15" t="s">
        <v>172</v>
      </c>
      <c r="E56" s="12" t="s">
        <v>104</v>
      </c>
      <c r="G56" s="9"/>
      <c r="H56" s="9"/>
      <c r="I56" s="15"/>
      <c r="J56" s="15"/>
      <c r="K56" s="9"/>
    </row>
    <row r="57" spans="1:11" s="12" customFormat="1">
      <c r="A57" s="9" t="s">
        <v>116</v>
      </c>
      <c r="B57" s="30"/>
      <c r="C57" s="15"/>
      <c r="D57" s="15"/>
      <c r="G57" s="9"/>
      <c r="H57" s="9"/>
      <c r="I57" s="15"/>
      <c r="J57" s="15"/>
      <c r="K57" s="9"/>
    </row>
    <row r="58" spans="1:11" s="11" customFormat="1">
      <c r="A58" s="17" t="s">
        <v>137</v>
      </c>
      <c r="B58" s="31" t="s">
        <v>164</v>
      </c>
      <c r="C58" s="18"/>
      <c r="D58" s="18" t="s">
        <v>172</v>
      </c>
      <c r="E58" s="17" t="s">
        <v>105</v>
      </c>
      <c r="F58" s="17"/>
      <c r="G58" s="17"/>
      <c r="H58" s="17"/>
      <c r="I58" s="18"/>
      <c r="J58" s="18"/>
      <c r="K58" s="17"/>
    </row>
    <row r="59" spans="1:11">
      <c r="A59" s="3"/>
      <c r="B59" s="29"/>
      <c r="C59" s="8"/>
      <c r="D59" s="8"/>
      <c r="E59" s="3"/>
      <c r="F59" s="3"/>
      <c r="G59" s="3" t="s">
        <v>144</v>
      </c>
      <c r="H59" s="3" t="s">
        <v>165</v>
      </c>
      <c r="I59" s="8"/>
      <c r="J59" s="8"/>
      <c r="K59" s="3" t="s">
        <v>117</v>
      </c>
    </row>
    <row r="60" spans="1:11">
      <c r="C60" s="1"/>
      <c r="D60" s="1"/>
      <c r="G60" s="3" t="s">
        <v>145</v>
      </c>
      <c r="H60" s="3" t="s">
        <v>166</v>
      </c>
      <c r="I60" s="8"/>
      <c r="J60" s="8"/>
      <c r="K60" s="3" t="s">
        <v>117</v>
      </c>
    </row>
    <row r="61" spans="1:11">
      <c r="C61" s="1"/>
      <c r="D61" s="1"/>
      <c r="G61" s="3" t="s">
        <v>146</v>
      </c>
      <c r="H61" s="3" t="s">
        <v>118</v>
      </c>
      <c r="I61" s="8"/>
      <c r="J61" s="8"/>
      <c r="K61" t="s">
        <v>119</v>
      </c>
    </row>
    <row r="62" spans="1:11">
      <c r="C62" s="1"/>
      <c r="D62" s="1"/>
      <c r="G62" s="3" t="s">
        <v>147</v>
      </c>
      <c r="H62" s="3" t="s">
        <v>105</v>
      </c>
      <c r="I62" s="8"/>
      <c r="J62" s="8"/>
      <c r="K62" s="3" t="s">
        <v>122</v>
      </c>
    </row>
    <row r="63" spans="1:11">
      <c r="C63" s="1"/>
      <c r="D63" s="1"/>
      <c r="G63" s="3" t="s">
        <v>148</v>
      </c>
      <c r="H63" s="3" t="s">
        <v>120</v>
      </c>
      <c r="I63" s="8"/>
      <c r="J63" s="8"/>
      <c r="K63" s="3" t="s">
        <v>122</v>
      </c>
    </row>
    <row r="64" spans="1:11">
      <c r="C64" s="1"/>
      <c r="D64" s="1"/>
      <c r="G64" s="3" t="s">
        <v>149</v>
      </c>
      <c r="H64" s="3" t="s">
        <v>121</v>
      </c>
      <c r="I64" s="8"/>
      <c r="J64" s="8"/>
      <c r="K64" s="3" t="s">
        <v>122</v>
      </c>
    </row>
    <row r="65" spans="1:11">
      <c r="C65" s="1"/>
      <c r="D65" s="1"/>
      <c r="G65" s="3" t="s">
        <v>150</v>
      </c>
      <c r="H65" s="3" t="s">
        <v>123</v>
      </c>
      <c r="I65" s="1"/>
      <c r="J65" s="1" t="s">
        <v>175</v>
      </c>
      <c r="K65" s="3" t="s">
        <v>118</v>
      </c>
    </row>
    <row r="66" spans="1:11">
      <c r="C66" s="1"/>
      <c r="D66" s="1"/>
      <c r="G66" s="3" t="s">
        <v>151</v>
      </c>
      <c r="H66" s="3" t="s">
        <v>167</v>
      </c>
      <c r="I66" s="1"/>
      <c r="J66" s="1" t="s">
        <v>175</v>
      </c>
      <c r="K66" s="3" t="s">
        <v>118</v>
      </c>
    </row>
    <row r="67" spans="1:11">
      <c r="C67" s="1"/>
      <c r="D67" s="1"/>
      <c r="G67" s="3" t="s">
        <v>152</v>
      </c>
      <c r="H67" s="3" t="s">
        <v>124</v>
      </c>
      <c r="I67" s="1"/>
      <c r="J67" s="1" t="s">
        <v>175</v>
      </c>
      <c r="K67" s="3" t="s">
        <v>118</v>
      </c>
    </row>
    <row r="68" spans="1:11">
      <c r="C68" s="1"/>
      <c r="D68" s="1"/>
      <c r="G68" s="3" t="s">
        <v>153</v>
      </c>
      <c r="H68" s="3" t="s">
        <v>126</v>
      </c>
      <c r="I68" s="1"/>
      <c r="J68" s="1" t="s">
        <v>175</v>
      </c>
      <c r="K68" s="3" t="s">
        <v>118</v>
      </c>
    </row>
    <row r="69" spans="1:11">
      <c r="C69" s="1"/>
      <c r="D69" s="1"/>
      <c r="G69" s="3" t="s">
        <v>154</v>
      </c>
      <c r="H69" s="3" t="s">
        <v>165</v>
      </c>
      <c r="I69" s="1"/>
      <c r="J69" s="1" t="s">
        <v>175</v>
      </c>
      <c r="K69" s="3" t="s">
        <v>118</v>
      </c>
    </row>
    <row r="70" spans="1:11">
      <c r="C70" s="1"/>
      <c r="D70" s="1"/>
      <c r="G70" s="3" t="s">
        <v>155</v>
      </c>
      <c r="H70" s="3" t="s">
        <v>168</v>
      </c>
      <c r="I70" s="1"/>
      <c r="J70" s="1" t="s">
        <v>175</v>
      </c>
      <c r="K70" s="3" t="s">
        <v>118</v>
      </c>
    </row>
    <row r="71" spans="1:11">
      <c r="A71" s="7"/>
      <c r="C71" s="1"/>
      <c r="D71" s="1"/>
      <c r="G71" t="s">
        <v>174</v>
      </c>
      <c r="H71" s="3" t="s">
        <v>170</v>
      </c>
      <c r="I71" s="1">
        <v>3</v>
      </c>
      <c r="J71" s="1">
        <v>8</v>
      </c>
    </row>
  </sheetData>
  <sheetProtection algorithmName="SHA-512" hashValue="KOVo8bateaiAupGVD8jSUxG2XAYYQ8+ewvcSyMP1uMD/AwkGxBZWr2DyNr5uO2cet7t3g+5W+9uhG8LwDkk7nQ==" saltValue="zo1ayZr+kFX6PXG1+C72pw==" spinCount="100000" sheet="1" objects="1" scenarios="1" formatCells="0" formatColumns="0" formatRows="0" insertColumns="0" insertRows="0" insertHyperlinks="0" deleteColumns="0" deleteRows="0" sort="0" autoFilter="0" pivotTables="0"/>
  <dataValidations count="1">
    <dataValidation type="list" allowBlank="1" showInputMessage="1" showErrorMessage="1" sqref="H19:H30">
      <formula1>$H$19:$H$30</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14 Day_Taper</vt:lpstr>
      <vt:lpstr>30 Day_Taper</vt:lpstr>
      <vt:lpstr>Delayed Taper</vt:lpstr>
      <vt:lpstr>Notes</vt:lpstr>
      <vt:lpstr>Typical DrugDosage</vt:lpstr>
      <vt:lpstr>Drop Down Menus</vt:lpstr>
      <vt:lpstr>_Non_Opioid</vt:lpstr>
      <vt:lpstr>AnalgesicOpioid</vt:lpstr>
      <vt:lpstr>Codeine_15mg</vt:lpstr>
      <vt:lpstr>Codeine_30mg</vt:lpstr>
      <vt:lpstr>Codeine_60mg</vt:lpstr>
      <vt:lpstr>Hydrocodone_10mg</vt:lpstr>
      <vt:lpstr>Hydrocodone_2.5mg</vt:lpstr>
      <vt:lpstr>Hydrocodone_5mg</vt:lpstr>
      <vt:lpstr>Hydrocodone_7.5mg</vt:lpstr>
      <vt:lpstr>Non_Opioid</vt:lpstr>
      <vt:lpstr>NonOpioidAntiInflamatory_Pills_Per_Day</vt:lpstr>
      <vt:lpstr>Opioid_Pills_Per_Day</vt:lpstr>
      <vt:lpstr>Oxycodene_10mg</vt:lpstr>
      <vt:lpstr>Oxycodene_15mg</vt:lpstr>
      <vt:lpstr>Oxycodene_2.5mg</vt:lpstr>
      <vt:lpstr>Oxycodene_20mg</vt:lpstr>
      <vt:lpstr>Oxycodene_30mg</vt:lpstr>
      <vt:lpstr>Oxycodene_5mg</vt:lpstr>
      <vt:lpstr>Oxycodene_7.5mg</vt:lpstr>
    </vt:vector>
  </TitlesOfParts>
  <Company>Columbus Community Hospital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Education Department</dc:creator>
  <cp:lastModifiedBy>Dilley, Emily</cp:lastModifiedBy>
  <cp:lastPrinted>2017-02-14T14:42:36Z</cp:lastPrinted>
  <dcterms:created xsi:type="dcterms:W3CDTF">2016-02-18T19:46:52Z</dcterms:created>
  <dcterms:modified xsi:type="dcterms:W3CDTF">2019-10-04T16:51:49Z</dcterms:modified>
</cp:coreProperties>
</file>